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5.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worksheets/sheet6.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7.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8.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hartsheets/sheet13.xml" ContentType="application/vnd.openxmlformats-officedocument.spreadsheetml.chartsheet+xml"/>
  <Override PartName="/xl/drawings/drawing26.xml" ContentType="application/vnd.openxmlformats-officedocument.drawing+xml"/>
  <Override PartName="/xl/chartsheets/sheet14.xml" ContentType="application/vnd.openxmlformats-officedocument.spreadsheetml.chartsheet+xml"/>
  <Override PartName="/xl/drawings/drawing28.xml" ContentType="application/vnd.openxmlformats-officedocument.drawing+xml"/>
  <Override PartName="/xl/chartsheets/sheet15.xml" ContentType="application/vnd.openxmlformats-officedocument.spreadsheetml.chartsheet+xml"/>
  <Override PartName="/xl/drawings/drawing30.xml" ContentType="application/vnd.openxmlformats-officedocument.drawing+xml"/>
  <Override PartName="/xl/worksheets/sheet11.xml" ContentType="application/vnd.openxmlformats-officedocument.spreadsheetml.worksheet+xml"/>
  <Override PartName="/xl/chartsheets/sheet16.xml" ContentType="application/vnd.openxmlformats-officedocument.spreadsheetml.chart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898" activeTab="0"/>
  </bookViews>
  <sheets>
    <sheet name="INDEX" sheetId="1" r:id="rId1"/>
    <sheet name="World Grain PAY" sheetId="2" r:id="rId2"/>
    <sheet name="World Grain Production (g)" sheetId="3" r:id="rId3"/>
    <sheet name="World Grain Area (g)" sheetId="4" r:id="rId4"/>
    <sheet name="World Grain Yield (g)" sheetId="5" r:id="rId5"/>
    <sheet name="World Grain ProdCons" sheetId="6" r:id="rId6"/>
    <sheet name="World Grain ProdCons (g)" sheetId="7" r:id="rId7"/>
    <sheet name="World Grain Stocks (g)" sheetId="8" r:id="rId8"/>
    <sheet name="Stocks as Days of Cons. (g)" sheetId="9" r:id="rId9"/>
    <sheet name="Russia Grain Production" sheetId="10" r:id="rId10"/>
    <sheet name="Russia Grain Prod (g)" sheetId="11" r:id="rId11"/>
    <sheet name="Gross World Product" sheetId="12" r:id="rId12"/>
    <sheet name="GWP Total (g)" sheetId="13" r:id="rId13"/>
    <sheet name="GWP Per Person (g)" sheetId="14" r:id="rId14"/>
    <sheet name="Pakistan Spending" sheetId="15" r:id="rId15"/>
    <sheet name="Pakistan Spending (g)" sheetId="16" r:id="rId16"/>
    <sheet name="US Spending" sheetId="17" r:id="rId17"/>
    <sheet name="US Spending (g)" sheetId="18" r:id="rId18"/>
    <sheet name="Undernourished 1969-2010" sheetId="19" r:id="rId19"/>
    <sheet name="Undernourished (g)" sheetId="20" r:id="rId20"/>
    <sheet name="Undernourished 2010" sheetId="21" r:id="rId21"/>
    <sheet name="Food Price Indices" sheetId="22" r:id="rId22"/>
    <sheet name="Food Price Index (g)" sheetId="23" r:id="rId23"/>
    <sheet name="Grains Price Index (g)" sheetId="24" r:id="rId24"/>
    <sheet name="Food Price Indicies (g)" sheetId="25" r:id="rId25"/>
    <sheet name="Ecological Footprint" sheetId="26" r:id="rId26"/>
    <sheet name="Ecological Footprint (g)" sheetId="27" r:id="rId27"/>
  </sheets>
  <externalReferences>
    <externalReference r:id="rId30"/>
  </externalReferences>
  <definedNames>
    <definedName name="Deflator">'[1]VS2001_EconData1999Dollars_data'!#REF!</definedName>
    <definedName name="_xlnm.Print_Area" localSheetId="25">'Ecological Footprint'!$A$1:$F$56</definedName>
    <definedName name="_xlnm.Print_Area" localSheetId="11">'Gross World Product'!$A$1:$E$67</definedName>
    <definedName name="_xlnm.Print_Area" localSheetId="0">'INDEX'!$A$1:$A$34</definedName>
    <definedName name="_xlnm.Print_Area" localSheetId="14">'Pakistan Spending'!$A$1:$I$29</definedName>
    <definedName name="_xlnm.Print_Area" localSheetId="16">'US Spending'!$A$1:$I$38</definedName>
    <definedName name="_xlnm.Print_Area" localSheetId="5">'World Grain ProdCons'!$A$1:$H$58</definedName>
    <definedName name="VeryTop" localSheetId="20">'Undernourished 2010'!$E$6</definedName>
  </definedNames>
  <calcPr fullCalcOnLoad="1"/>
</workbook>
</file>

<file path=xl/sharedStrings.xml><?xml version="1.0" encoding="utf-8"?>
<sst xmlns="http://schemas.openxmlformats.org/spreadsheetml/2006/main" count="133" uniqueCount="96">
  <si>
    <t>World Grain Production, Area, and Yield, 1960-2010</t>
  </si>
  <si>
    <t>GRAPH: World Grain Production, 1960-2010</t>
  </si>
  <si>
    <t>GRAPH: World Grain Area Harvested, 1960-2010</t>
  </si>
  <si>
    <t>GRAPH: World Grain Yield, 1960-2010</t>
  </si>
  <si>
    <t>World Grain Production, Consumption, and Stocks, 1960-2010</t>
  </si>
  <si>
    <t>GRAPH: World Grain Production and Consumption, 1960-2010</t>
  </si>
  <si>
    <t>GRAPH: World Grain Stocks, 1960-2010</t>
  </si>
  <si>
    <t>GRAPH: World Grain Stocks as Days of Consumption, 1960-2010</t>
  </si>
  <si>
    <t>Grain Production in the Russian Federation, 1987-2010</t>
  </si>
  <si>
    <t>GRAPH: Grain Production in the Russian Federation, 1987-2010</t>
  </si>
  <si>
    <t>Gross World Product, 1950-2009</t>
  </si>
  <si>
    <t>GRAPH: Gross World Product, 1950-2009</t>
  </si>
  <si>
    <t>GRAPH: Gross World Product Per Person, 1950-2009</t>
  </si>
  <si>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</si>
  <si>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</si>
  <si>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</si>
  <si>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</si>
  <si>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Undernourishment in the World, 1969-2010</t>
  </si>
  <si>
    <t>GRAPH: Number of Undernourished People in the World, 1969-2010</t>
  </si>
  <si>
    <t>Undernourishment in the World and in Selected Groups and Regions, 2010</t>
  </si>
  <si>
    <t>Humanity's Ecological Footprint, 1961-2007</t>
  </si>
  <si>
    <t>GRAPH: Humanity's Ecological Footprint, 1961-2007</t>
  </si>
  <si>
    <t>A full listing of data for the entire book is on-line at:</t>
  </si>
  <si>
    <t>http://www.earth-policy.org/books/wote/wote_data</t>
  </si>
  <si>
    <t>Year</t>
  </si>
  <si>
    <t>Production</t>
  </si>
  <si>
    <t>Area</t>
  </si>
  <si>
    <t>Yield</t>
  </si>
  <si>
    <t>Million Tons</t>
  </si>
  <si>
    <t>Million Hectares</t>
  </si>
  <si>
    <t>Tons per Hectare</t>
  </si>
  <si>
    <t>Consumption</t>
  </si>
  <si>
    <t>Surplus or Deficit</t>
  </si>
  <si>
    <t>Stocks</t>
  </si>
  <si>
    <t>Stocks Share of Consumption</t>
  </si>
  <si>
    <t>Percent</t>
  </si>
  <si>
    <t>Days of Consumption</t>
  </si>
  <si>
    <t>Total</t>
  </si>
  <si>
    <t>Per Person</t>
  </si>
  <si>
    <t>Trillion 2009 U.S. Dollars</t>
  </si>
  <si>
    <t>2009 U.S. Dollars</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</si>
  <si>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</si>
  <si>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</si>
  <si>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</si>
  <si>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</si>
  <si>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</si>
  <si>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</si>
  <si>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t>Year(s)</t>
  </si>
  <si>
    <t>Number of Undernourished People</t>
  </si>
  <si>
    <t>Millions</t>
  </si>
  <si>
    <t>1969 - 1971</t>
  </si>
  <si>
    <t>1979 - 1981</t>
  </si>
  <si>
    <t>1990 - 1992</t>
  </si>
  <si>
    <t>1995 - 1997</t>
  </si>
  <si>
    <t>2000 - 2002</t>
  </si>
  <si>
    <t>2005 - 2007</t>
  </si>
  <si>
    <t>Note: 2010 is a projection by FAO.</t>
  </si>
  <si>
    <t>Group or Region</t>
  </si>
  <si>
    <t>Undernourished People in 2010</t>
  </si>
  <si>
    <t>Share of Population</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</si>
  <si>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</si>
  <si>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</si>
  <si>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</si>
  <si>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</si>
  <si>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</si>
  <si>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</si>
  <si>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</si>
  <si>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</si>
  <si>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Human Demands</t>
  </si>
  <si>
    <t>Earths Needed</t>
  </si>
  <si>
    <t>Source: Bree Barbeau, Global Footprint Network (GFN), e-mail to J. Matthew Roney, Earth Policy Institute, 10 November 2010. More information about the Ecological Footprint concept at the GFN Web site, www.footprintnetwork.org.</t>
  </si>
  <si>
    <r>
      <t xml:space="preserve">Source: U.S. Department of Agriculture, </t>
    </r>
    <r>
      <rPr>
        <i/>
        <sz val="10"/>
        <rFont val="Arial"/>
        <family val="2"/>
      </rPr>
      <t>Production, Supply and Distribution</t>
    </r>
    <r>
      <rPr>
        <sz val="10"/>
        <rFont val="Arial"/>
        <family val="0"/>
      </rPr>
      <t>, electronic database, at www.fas.usda.gov/psdonline, updated 12 August 2010.</t>
    </r>
  </si>
  <si>
    <r>
      <t xml:space="preserve">Source: U.S. Department of Agriculture, </t>
    </r>
    <r>
      <rPr>
        <i/>
        <sz val="10"/>
        <rFont val="Arial"/>
        <family val="2"/>
      </rPr>
      <t>Production, Supply and Distribution</t>
    </r>
    <r>
      <rPr>
        <sz val="10"/>
        <rFont val="Arial"/>
        <family val="0"/>
      </rPr>
      <t>, electronic database, at www.fas.usda.gov/psdonline, updated 9 November 2010.</t>
    </r>
  </si>
  <si>
    <r>
      <t xml:space="preserve">Source: Data reproduced with permission from The Conference Board, Inc. </t>
    </r>
    <r>
      <rPr>
        <sz val="10"/>
        <rFont val="Arial"/>
        <family val="0"/>
      </rPr>
      <t>©</t>
    </r>
    <r>
      <rPr>
        <sz val="10"/>
        <rFont val="Arial"/>
        <family val="2"/>
      </rPr>
      <t xml:space="preserve"> 2010 The Conference Board, Inc.</t>
    </r>
  </si>
  <si>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</si>
  <si>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</si>
  <si>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</si>
  <si>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</si>
  <si>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</si>
  <si>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</si>
  <si>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</si>
  <si>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t>World on the Edge - Supporting Data for Chapter 1</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</si>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</sst>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000"/>
    <numFmt numFmtId="168" formatCode="&quot;kr&quot;\ #,##0_);\(&quot;kr&quot;\ #,##0\)"/>
    <numFmt numFmtId="169" formatCode="&quot;kr&quot;\ #,##0_);[Red]\(&quot;kr&quot;\ #,##0\)"/>
    <numFmt numFmtId="170" formatCode="&quot;kr&quot;\ #,##0.00_);\(&quot;kr&quot;\ #,##0.00\)"/>
    <numFmt numFmtId="171" formatCode="&quot;kr&quot;\ #,##0.00_);[Red]\(&quot;kr&quot;\ #,##0.00\)"/>
    <numFmt numFmtId="172" formatCode="_(&quot;kr&quot;\ * #,##0_);_(&quot;kr&quot;\ * \(#,##0\);_(&quot;kr&quot;\ * &quot;-&quot;_);_(@_)"/>
    <numFmt numFmtId="173" formatCode="_(&quot;kr&quot;\ * #,##0.00_);_(&quot;kr&quot;\ * \(#,##0.00\);_(&quot;kr&quot;\ * &quot;-&quot;??_);_(@_)"/>
    <numFmt numFmtId="174" formatCode="_(* #,##0.000_);_(* \(#,##0.000\);_(* &quot;-&quot;??_);_(@_)"/>
    <numFmt numFmtId="175" formatCode="0.0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9"/>
      <color indexed="8"/>
      <name val="Verdana"/>
      <family val="2"/>
    </font>
    <font>
      <sz val="10"/>
      <color indexed="8"/>
      <name val="Arial"/>
      <family val="2"/>
    </font>
    <font>
      <b/>
      <u val="single"/>
      <sz val="10"/>
      <name val="Arial"/>
      <family val="2"/>
    </font>
    <font>
      <i/>
      <sz val="10"/>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9"/>
      <name val="Arial"/>
      <family val="2"/>
    </font>
    <font>
      <sz val="14"/>
      <name val="Arial"/>
      <family val="2"/>
    </font>
    <font>
      <sz val="11"/>
      <name val="Arial"/>
      <family val="2"/>
    </font>
    <font>
      <i/>
      <sz val="9.75"/>
      <color indexed="8"/>
      <name val="Arial"/>
      <family val="0"/>
    </font>
    <font>
      <sz val="9.75"/>
      <color indexed="8"/>
      <name val="Arial"/>
      <family val="0"/>
    </font>
    <font>
      <sz val="7.5"/>
      <color indexed="8"/>
      <name val="Verdana"/>
      <family val="2"/>
    </font>
    <font>
      <i/>
      <sz val="9.75"/>
      <name val="Arial"/>
      <family val="2"/>
    </font>
    <font>
      <sz val="11.75"/>
      <name val="Arial"/>
      <family val="2"/>
    </font>
    <font>
      <sz val="9.75"/>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4">
    <xf numFmtId="0" fontId="0" fillId="0" borderId="0" xfId="0" applyAlignment="1">
      <alignment/>
    </xf>
    <xf numFmtId="0" fontId="21" fillId="0" borderId="0" xfId="0" applyFont="1" applyAlignment="1">
      <alignment/>
    </xf>
    <xf numFmtId="0" fontId="22" fillId="0" borderId="0" xfId="0" applyFont="1" applyAlignment="1">
      <alignment horizontal="left" wrapText="1"/>
    </xf>
    <xf numFmtId="0" fontId="0" fillId="0" borderId="0" xfId="0" applyFont="1" applyFill="1" applyAlignment="1">
      <alignment/>
    </xf>
    <xf numFmtId="0" fontId="23" fillId="0" borderId="0" xfId="0" applyFont="1" applyAlignment="1">
      <alignment horizontal="left" wrapText="1"/>
    </xf>
    <xf numFmtId="0" fontId="12" fillId="0" borderId="0" xfId="53" applyAlignment="1" applyProtection="1">
      <alignment horizontal="left" wrapText="1"/>
      <protection/>
    </xf>
    <xf numFmtId="0" fontId="12" fillId="0" borderId="0" xfId="53" applyAlignment="1">
      <alignment horizontal="left" wrapText="1"/>
    </xf>
    <xf numFmtId="0" fontId="12" fillId="0" borderId="0" xfId="53" applyFont="1" applyAlignment="1" applyProtection="1">
      <alignment horizontal="left" wrapText="1"/>
      <protection/>
    </xf>
    <xf numFmtId="0" fontId="0" fillId="0" borderId="0" xfId="0" applyFont="1" applyAlignment="1">
      <alignment vertical="top" wrapText="1"/>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0" fontId="0" fillId="0" borderId="11" xfId="0" applyBorder="1" applyAlignment="1">
      <alignment horizontal="right"/>
    </xf>
    <xf numFmtId="0" fontId="0" fillId="0" borderId="0" xfId="0" applyAlignment="1">
      <alignment horizontal="right"/>
    </xf>
    <xf numFmtId="3" fontId="0" fillId="0" borderId="0" xfId="0" applyNumberFormat="1" applyAlignment="1">
      <alignment/>
    </xf>
    <xf numFmtId="2" fontId="0" fillId="0" borderId="0" xfId="0" applyNumberFormat="1" applyAlignment="1">
      <alignment/>
    </xf>
    <xf numFmtId="0" fontId="0" fillId="0" borderId="0" xfId="0"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0" fillId="0" borderId="0" xfId="0" applyAlignment="1">
      <alignment horizontal="left" vertical="top"/>
    </xf>
    <xf numFmtId="0" fontId="0" fillId="0" borderId="0" xfId="0" applyAlignment="1">
      <alignment vertical="top"/>
    </xf>
    <xf numFmtId="0" fontId="0" fillId="0" borderId="0" xfId="0" applyBorder="1" applyAlignment="1">
      <alignment/>
    </xf>
    <xf numFmtId="0" fontId="0" fillId="0" borderId="10" xfId="0" applyBorder="1" applyAlignment="1">
      <alignment horizontal="right" wrapText="1"/>
    </xf>
    <xf numFmtId="0" fontId="0" fillId="0" borderId="10" xfId="0" applyFill="1" applyBorder="1" applyAlignment="1">
      <alignment horizontal="right" wrapText="1"/>
    </xf>
    <xf numFmtId="0" fontId="0" fillId="0" borderId="0" xfId="0" applyAlignment="1">
      <alignment horizontal="right" wrapText="1"/>
    </xf>
    <xf numFmtId="1" fontId="0" fillId="0" borderId="0" xfId="0" applyNumberFormat="1" applyAlignment="1">
      <alignment horizontal="right"/>
    </xf>
    <xf numFmtId="3" fontId="0" fillId="0" borderId="0" xfId="0" applyNumberFormat="1" applyBorder="1" applyAlignment="1">
      <alignment/>
    </xf>
    <xf numFmtId="1" fontId="0" fillId="0" borderId="10" xfId="0" applyNumberFormat="1" applyBorder="1" applyAlignment="1">
      <alignment horizontal="right"/>
    </xf>
    <xf numFmtId="0" fontId="0" fillId="0" borderId="0" xfId="0" applyAlignment="1">
      <alignment horizontal="right" vertical="top"/>
    </xf>
    <xf numFmtId="0" fontId="21" fillId="0" borderId="0" xfId="0" applyFont="1" applyAlignment="1">
      <alignment horizontal="left"/>
    </xf>
    <xf numFmtId="1" fontId="0" fillId="0" borderId="0" xfId="0" applyNumberFormat="1" applyAlignment="1">
      <alignment/>
    </xf>
    <xf numFmtId="1" fontId="0" fillId="0" borderId="0" xfId="0" applyNumberFormat="1" applyAlignment="1">
      <alignment wrapText="1"/>
    </xf>
    <xf numFmtId="0" fontId="0" fillId="0" borderId="0" xfId="0" applyNumberFormat="1" applyAlignment="1">
      <alignment wrapText="1"/>
    </xf>
    <xf numFmtId="0" fontId="21" fillId="0" borderId="0" xfId="0" applyFont="1" applyBorder="1" applyAlignment="1">
      <alignment horizontal="left"/>
    </xf>
    <xf numFmtId="164" fontId="0" fillId="0" borderId="0" xfId="0" applyNumberFormat="1" applyFont="1" applyAlignment="1">
      <alignment/>
    </xf>
    <xf numFmtId="0" fontId="0" fillId="0" borderId="10" xfId="0" applyFont="1" applyBorder="1" applyAlignment="1">
      <alignment horizontal="left" wrapText="1"/>
    </xf>
    <xf numFmtId="164" fontId="0" fillId="0" borderId="10" xfId="0" applyNumberFormat="1" applyFont="1" applyBorder="1" applyAlignment="1">
      <alignment horizontal="right" wrapText="1"/>
    </xf>
    <xf numFmtId="3" fontId="0" fillId="0" borderId="10"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4" fontId="0" fillId="0" borderId="0" xfId="0" applyNumberFormat="1" applyFont="1" applyAlignment="1">
      <alignment horizontal="right" wrapText="1"/>
    </xf>
    <xf numFmtId="3" fontId="0" fillId="0" borderId="0" xfId="0" applyNumberFormat="1" applyFont="1" applyAlignment="1">
      <alignment horizontal="right" wrapText="1"/>
    </xf>
    <xf numFmtId="0" fontId="0" fillId="0" borderId="0" xfId="0" applyAlignment="1">
      <alignment horizontal="left" vertical="top" wrapText="1"/>
    </xf>
    <xf numFmtId="164"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right" vertical="top" wrapText="1"/>
    </xf>
    <xf numFmtId="2" fontId="0" fillId="0" borderId="0" xfId="0" applyNumberFormat="1" applyFont="1" applyAlignment="1">
      <alignment horizontal="right" vertical="top" wrapText="1"/>
    </xf>
    <xf numFmtId="164" fontId="0" fillId="0" borderId="0" xfId="0" applyNumberFormat="1" applyAlignment="1">
      <alignment/>
    </xf>
    <xf numFmtId="3" fontId="0" fillId="0" borderId="0" xfId="0" applyNumberFormat="1" applyFont="1" applyAlignment="1">
      <alignment horizontal="right" vertical="top" wrapText="1"/>
    </xf>
    <xf numFmtId="164" fontId="0" fillId="0" borderId="0" xfId="0" applyNumberFormat="1" applyBorder="1" applyAlignment="1">
      <alignment/>
    </xf>
    <xf numFmtId="2" fontId="0" fillId="0" borderId="10" xfId="0" applyNumberFormat="1" applyFont="1" applyBorder="1" applyAlignment="1">
      <alignment horizontal="right" vertical="top" wrapText="1"/>
    </xf>
    <xf numFmtId="0" fontId="0" fillId="0" borderId="0" xfId="0" applyFont="1" applyFill="1" applyAlignment="1">
      <alignment wrapText="1"/>
    </xf>
    <xf numFmtId="0" fontId="31" fillId="0" borderId="0" xfId="0" applyFont="1" applyAlignment="1">
      <alignment horizontal="left" vertical="top"/>
    </xf>
    <xf numFmtId="0" fontId="0" fillId="0" borderId="0" xfId="0" applyFont="1" applyAlignment="1">
      <alignment horizontal="left" vertical="top"/>
    </xf>
    <xf numFmtId="0" fontId="0" fillId="0" borderId="0" xfId="0" applyAlignment="1">
      <alignment wrapText="1"/>
    </xf>
    <xf numFmtId="0" fontId="0" fillId="0" borderId="0" xfId="0" applyAlignment="1">
      <alignment/>
    </xf>
    <xf numFmtId="2" fontId="0" fillId="0" borderId="0" xfId="0" applyNumberFormat="1" applyBorder="1" applyAlignment="1">
      <alignment/>
    </xf>
    <xf numFmtId="3" fontId="0" fillId="0" borderId="0" xfId="0" applyNumberFormat="1" applyAlignment="1">
      <alignment horizontal="right"/>
    </xf>
    <xf numFmtId="3" fontId="0" fillId="0" borderId="0" xfId="0" applyNumberFormat="1" applyFill="1" applyAlignment="1">
      <alignment horizontal="right"/>
    </xf>
    <xf numFmtId="3" fontId="0" fillId="0" borderId="0" xfId="0" applyNumberFormat="1" applyFill="1" applyBorder="1" applyAlignment="1">
      <alignment horizontal="right"/>
    </xf>
    <xf numFmtId="3" fontId="0" fillId="0" borderId="10" xfId="0" applyNumberFormat="1" applyBorder="1" applyAlignment="1">
      <alignment horizontal="right"/>
    </xf>
    <xf numFmtId="3" fontId="0" fillId="0" borderId="0" xfId="0" applyNumberFormat="1" applyBorder="1" applyAlignment="1">
      <alignment horizontal="right"/>
    </xf>
    <xf numFmtId="0" fontId="0" fillId="0" borderId="0" xfId="0" applyFill="1" applyAlignment="1">
      <alignment/>
    </xf>
    <xf numFmtId="0" fontId="0" fillId="0" borderId="10" xfId="0" applyFill="1" applyBorder="1" applyAlignment="1">
      <alignment horizontal="left"/>
    </xf>
    <xf numFmtId="0" fontId="0" fillId="0" borderId="0" xfId="0" applyFill="1" applyAlignment="1">
      <alignment horizontal="right"/>
    </xf>
    <xf numFmtId="0" fontId="36"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21" fillId="0" borderId="10" xfId="0" applyFont="1" applyBorder="1" applyAlignment="1">
      <alignment/>
    </xf>
    <xf numFmtId="3" fontId="21" fillId="0" borderId="10" xfId="0" applyNumberFormat="1" applyFont="1" applyFill="1" applyBorder="1" applyAlignment="1">
      <alignment/>
    </xf>
    <xf numFmtId="1" fontId="21" fillId="0" borderId="10"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2" fontId="0" fillId="0" borderId="0" xfId="0" applyNumberFormat="1" applyAlignment="1">
      <alignment horizontal="right"/>
    </xf>
    <xf numFmtId="2" fontId="0" fillId="0" borderId="10"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10" xfId="0" applyBorder="1" applyAlignment="1">
      <alignment/>
    </xf>
    <xf numFmtId="0" fontId="0" fillId="0" borderId="10" xfId="0" applyBorder="1" applyAlignment="1">
      <alignment horizontal="center" wrapText="1"/>
    </xf>
    <xf numFmtId="17" fontId="23" fillId="0" borderId="0" xfId="0" applyNumberFormat="1" applyFont="1" applyFill="1" applyBorder="1" applyAlignment="1" applyProtection="1">
      <alignment horizontal="left" vertical="top" wrapText="1" readingOrder="1"/>
      <protection/>
    </xf>
    <xf numFmtId="164" fontId="23" fillId="0" borderId="0" xfId="0" applyNumberFormat="1" applyFont="1" applyFill="1" applyBorder="1" applyAlignment="1" applyProtection="1">
      <alignment horizontal="center" vertical="top" wrapText="1" readingOrder="1"/>
      <protection/>
    </xf>
    <xf numFmtId="17" fontId="23" fillId="0" borderId="10" xfId="0" applyNumberFormat="1" applyFont="1" applyFill="1" applyBorder="1" applyAlignment="1" applyProtection="1">
      <alignment horizontal="left" vertical="top" wrapText="1" readingOrder="1"/>
      <protection/>
    </xf>
    <xf numFmtId="164" fontId="23" fillId="0" borderId="10" xfId="0" applyNumberFormat="1" applyFont="1" applyFill="1" applyBorder="1" applyAlignment="1" applyProtection="1">
      <alignment horizontal="center" vertical="top" wrapText="1" readingOrder="1"/>
      <protection/>
    </xf>
    <xf numFmtId="164" fontId="23" fillId="0" borderId="10" xfId="0" applyNumberFormat="1" applyFont="1" applyFill="1" applyBorder="1" applyAlignment="1" applyProtection="1">
      <alignment horizontal="center" vertical="top" wrapText="1"/>
      <protection/>
    </xf>
    <xf numFmtId="164" fontId="23" fillId="0" borderId="0" xfId="0" applyNumberFormat="1" applyFont="1" applyFill="1" applyBorder="1" applyAlignment="1" applyProtection="1">
      <alignment horizontal="left" vertical="top" wrapText="1" readingOrder="1"/>
      <protection/>
    </xf>
    <xf numFmtId="164" fontId="23" fillId="0" borderId="0" xfId="0" applyNumberFormat="1" applyFont="1" applyFill="1" applyBorder="1" applyAlignment="1" applyProtection="1">
      <alignment horizontal="right" vertical="top" wrapText="1" indent="2"/>
      <protection/>
    </xf>
    <xf numFmtId="17" fontId="23" fillId="0" borderId="0" xfId="0" applyNumberFormat="1" applyFont="1" applyFill="1" applyBorder="1" applyAlignment="1" applyProtection="1">
      <alignment vertical="top" wrapText="1" readingOrder="1"/>
      <protection/>
    </xf>
    <xf numFmtId="0" fontId="21" fillId="0" borderId="0" xfId="0" applyFont="1" applyAlignment="1">
      <alignment wrapText="1"/>
    </xf>
    <xf numFmtId="0" fontId="12" fillId="0" borderId="0" xfId="53" applyAlignment="1" applyProtection="1">
      <alignment wrapText="1"/>
      <protection/>
    </xf>
    <xf numFmtId="0" fontId="0" fillId="0" borderId="0" xfId="53" applyFont="1" applyAlignment="1" applyProtection="1">
      <alignment wrapText="1"/>
      <protection/>
    </xf>
    <xf numFmtId="0" fontId="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0" borderId="0" xfId="0" applyNumberFormat="1" applyAlignment="1">
      <alignment horizontal="left" vertical="top" wrapText="1"/>
    </xf>
    <xf numFmtId="1" fontId="0" fillId="0" borderId="0" xfId="0" applyNumberFormat="1" applyAlignment="1">
      <alignment horizontal="left" vertical="top" wrapText="1"/>
    </xf>
    <xf numFmtId="0" fontId="0" fillId="0" borderId="0" xfId="0" applyBorder="1" applyAlignment="1">
      <alignment horizontal="center"/>
    </xf>
    <xf numFmtId="0" fontId="0" fillId="0" borderId="0" xfId="0" applyFont="1" applyFill="1" applyAlignment="1">
      <alignment horizontal="left" vertical="top" wrapText="1"/>
    </xf>
    <xf numFmtId="0" fontId="21" fillId="0" borderId="0" xfId="0" applyFont="1" applyAlignment="1">
      <alignment wrapText="1"/>
    </xf>
    <xf numFmtId="0" fontId="0" fillId="0" borderId="0" xfId="0" applyAlignment="1">
      <alignment wrapText="1"/>
    </xf>
    <xf numFmtId="0" fontId="0" fillId="0" borderId="0" xfId="0" applyAlignment="1">
      <alignment/>
    </xf>
    <xf numFmtId="0" fontId="0" fillId="0" borderId="0" xfId="0" applyAlignment="1">
      <alignment horizontal="center"/>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Alignment="1">
      <alignment horizontal="left" vertical="top" wrapText="1"/>
    </xf>
    <xf numFmtId="0" fontId="0" fillId="0" borderId="0" xfId="0" applyFill="1" applyAlignment="1">
      <alignment horizontal="left" wrapText="1"/>
    </xf>
    <xf numFmtId="0" fontId="0" fillId="0" borderId="11" xfId="0" applyBorder="1" applyAlignment="1">
      <alignment horizontal="center"/>
    </xf>
    <xf numFmtId="17" fontId="23" fillId="0" borderId="0" xfId="0" applyNumberFormat="1" applyFont="1" applyFill="1" applyBorder="1" applyAlignment="1" applyProtection="1">
      <alignment horizontal="left" vertical="top" wrapText="1" readingOrder="1"/>
      <protection/>
    </xf>
    <xf numFmtId="0" fontId="0" fillId="0" borderId="0" xfId="0" applyBorder="1" applyAlignment="1">
      <alignment horizontal="lef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worksheet" Target="worksheets/sheet5.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chartsheet" Target="chartsheets/sheet10.xml" /><Relationship Id="rId17" Type="http://schemas.openxmlformats.org/officeDocument/2006/relationships/worksheet" Target="worksheets/sheet7.xml" /><Relationship Id="rId18" Type="http://schemas.openxmlformats.org/officeDocument/2006/relationships/chartsheet" Target="chartsheets/sheet11.xml" /><Relationship Id="rId19" Type="http://schemas.openxmlformats.org/officeDocument/2006/relationships/worksheet" Target="worksheets/sheet8.xml" /><Relationship Id="rId20" Type="http://schemas.openxmlformats.org/officeDocument/2006/relationships/chartsheet" Target="chartsheets/sheet12.xml" /><Relationship Id="rId21" Type="http://schemas.openxmlformats.org/officeDocument/2006/relationships/worksheet" Target="worksheets/sheet9.xml" /><Relationship Id="rId22" Type="http://schemas.openxmlformats.org/officeDocument/2006/relationships/worksheet" Target="worksheets/sheet10.xml" /><Relationship Id="rId23" Type="http://schemas.openxmlformats.org/officeDocument/2006/relationships/chartsheet" Target="chartsheets/sheet13.xml" /><Relationship Id="rId24" Type="http://schemas.openxmlformats.org/officeDocument/2006/relationships/chartsheet" Target="chartsheets/sheet14.xml" /><Relationship Id="rId25" Type="http://schemas.openxmlformats.org/officeDocument/2006/relationships/chartsheet" Target="chartsheets/sheet15.xml" /><Relationship Id="rId26" Type="http://schemas.openxmlformats.org/officeDocument/2006/relationships/worksheet" Target="worksheets/sheet11.xml" /><Relationship Id="rId27" Type="http://schemas.openxmlformats.org/officeDocument/2006/relationships/chartsheet" Target="chartsheets/sheet16.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1960-2010</a:t>
            </a:r>
          </a:p>
        </c:rich>
      </c:tx>
      <c:layout>
        <c:manualLayout>
          <c:xMode val="factor"/>
          <c:yMode val="factor"/>
          <c:x val="-0.005"/>
          <c:y val="0"/>
        </c:manualLayout>
      </c:layout>
      <c:spPr>
        <a:noFill/>
        <a:ln>
          <a:noFill/>
        </a:ln>
      </c:spPr>
    </c:title>
    <c:plotArea>
      <c:layout>
        <c:manualLayout>
          <c:xMode val="edge"/>
          <c:yMode val="edge"/>
          <c:x val="0.05875"/>
          <c:y val="0.12175"/>
          <c:w val="0.925"/>
          <c:h val="0.8125"/>
        </c:manualLayout>
      </c:layout>
      <c:scatterChart>
        <c:scatterStyle val="smoothMarker"/>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PAY'!$A$6:$A$56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PAY'!$B$6:$B$56</c:f>
              <c:numCache>
                <c:ptCount val="51"/>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1236.535</c:v>
                </c:pt>
                <c:pt idx="16">
                  <c:v>1341.753</c:v>
                </c:pt>
                <c:pt idx="17">
                  <c:v>1318.999</c:v>
                </c:pt>
                <c:pt idx="18">
                  <c:v>1445.142</c:v>
                </c:pt>
                <c:pt idx="19">
                  <c:v>1409.235</c:v>
                </c:pt>
                <c:pt idx="20">
                  <c:v>1429.238</c:v>
                </c:pt>
                <c:pt idx="21">
                  <c:v>1481.908</c:v>
                </c:pt>
                <c:pt idx="22">
                  <c:v>1532.992</c:v>
                </c:pt>
                <c:pt idx="23">
                  <c:v>1469.439</c:v>
                </c:pt>
                <c:pt idx="24">
                  <c:v>1631.753</c:v>
                </c:pt>
                <c:pt idx="25">
                  <c:v>1646.507</c:v>
                </c:pt>
                <c:pt idx="26">
                  <c:v>1664.024</c:v>
                </c:pt>
                <c:pt idx="27">
                  <c:v>1600.953</c:v>
                </c:pt>
                <c:pt idx="28">
                  <c:v>1550.23</c:v>
                </c:pt>
                <c:pt idx="29">
                  <c:v>1672.654</c:v>
                </c:pt>
                <c:pt idx="30">
                  <c:v>1769.018</c:v>
                </c:pt>
                <c:pt idx="31">
                  <c:v>1708.978</c:v>
                </c:pt>
                <c:pt idx="32">
                  <c:v>1785.574</c:v>
                </c:pt>
                <c:pt idx="33">
                  <c:v>1710.782</c:v>
                </c:pt>
                <c:pt idx="34">
                  <c:v>1756.484</c:v>
                </c:pt>
                <c:pt idx="35">
                  <c:v>1707.245</c:v>
                </c:pt>
                <c:pt idx="36">
                  <c:v>1871.939</c:v>
                </c:pt>
                <c:pt idx="37">
                  <c:v>1878.935</c:v>
                </c:pt>
                <c:pt idx="38">
                  <c:v>1876.711</c:v>
                </c:pt>
                <c:pt idx="39">
                  <c:v>1874.209</c:v>
                </c:pt>
                <c:pt idx="40">
                  <c:v>1846.087</c:v>
                </c:pt>
                <c:pt idx="41">
                  <c:v>1879.78</c:v>
                </c:pt>
                <c:pt idx="42">
                  <c:v>1822.149</c:v>
                </c:pt>
                <c:pt idx="43">
                  <c:v>1863.537</c:v>
                </c:pt>
                <c:pt idx="44">
                  <c:v>2043.446</c:v>
                </c:pt>
                <c:pt idx="45">
                  <c:v>2017.325</c:v>
                </c:pt>
                <c:pt idx="46">
                  <c:v>2003.728</c:v>
                </c:pt>
                <c:pt idx="47">
                  <c:v>2124.78</c:v>
                </c:pt>
                <c:pt idx="48">
                  <c:v>2240.911</c:v>
                </c:pt>
                <c:pt idx="49">
                  <c:v>2226.478</c:v>
                </c:pt>
                <c:pt idx="50">
                  <c:v>2212.814</c:v>
                </c:pt>
              </c:numCache>
            </c:numRef>
          </c:yVal>
          <c:smooth val="1"/>
        </c:ser>
        <c:axId val="3352530"/>
        <c:axId val="30172771"/>
      </c:scatterChart>
      <c:valAx>
        <c:axId val="3352530"/>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172771"/>
        <c:crosses val="autoZero"/>
        <c:crossBetween val="midCat"/>
        <c:dispUnits/>
      </c:valAx>
      <c:valAx>
        <c:axId val="30172771"/>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525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66332492"/>
        <c:axId val="60121517"/>
      </c:scatterChart>
      <c:valAx>
        <c:axId val="6633249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121517"/>
        <c:crosses val="autoZero"/>
        <c:crossBetween val="midCat"/>
        <c:dispUnits/>
      </c:valAx>
      <c:valAx>
        <c:axId val="60121517"/>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3324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4222742"/>
        <c:axId val="38004679"/>
      </c:scatterChart>
      <c:valAx>
        <c:axId val="4222742"/>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04679"/>
        <c:crosses val="autoZero"/>
        <c:crossBetween val="midCat"/>
        <c:dispUnits/>
      </c:valAx>
      <c:valAx>
        <c:axId val="3800467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227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6497792"/>
        <c:axId val="58480129"/>
      </c:scatterChart>
      <c:valAx>
        <c:axId val="649779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58480129"/>
        <c:crosses val="autoZero"/>
        <c:crossBetween val="midCat"/>
        <c:dispUnits/>
      </c:valAx>
      <c:valAx>
        <c:axId val="58480129"/>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4977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Indices'!$G$6:$G$258</c:f>
              <c:numCache>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Cache>
            </c:numRef>
          </c:yVal>
          <c:smooth val="0"/>
        </c:ser>
        <c:axId val="56559114"/>
        <c:axId val="39269979"/>
      </c:scatterChart>
      <c:valAx>
        <c:axId val="56559114"/>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9269979"/>
        <c:crosses val="autoZero"/>
        <c:crossBetween val="midCat"/>
        <c:dispUnits/>
      </c:valAx>
      <c:valAx>
        <c:axId val="39269979"/>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65591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Indices'!$D$6:$D$258</c:f>
              <c:numCache>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Cache>
            </c:numRef>
          </c:yVal>
          <c:smooth val="0"/>
        </c:ser>
        <c:axId val="17885492"/>
        <c:axId val="26751701"/>
      </c:scatterChart>
      <c:valAx>
        <c:axId val="1788549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751701"/>
        <c:crosses val="autoZero"/>
        <c:crossBetween val="midCat"/>
        <c:dispUnits/>
      </c:valAx>
      <c:valAx>
        <c:axId val="26751701"/>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78854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Indices'!$B$6:$B$258</c:f>
              <c:numCache>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Cache>
            </c:numRef>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Indices'!$C$6:$C$258</c:f>
              <c:numCache>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Cache>
            </c:numRef>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Indices'!$E$6:$E$258</c:f>
              <c:numCache>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Cache>
            </c:numRef>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Indices'!$F$6:$F$258</c:f>
              <c:numCache>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Cache>
            </c:numRef>
          </c:yVal>
          <c:smooth val="0"/>
        </c:ser>
        <c:ser>
          <c:idx val="4"/>
          <c:order val="4"/>
          <c:tx>
            <c:strRef>
              <c:f>'Food Price Indices'!$D$3</c:f>
              <c:strCache>
                <c:ptCount val="1"/>
                <c:pt idx="0">
                  <c:v>Grains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'Food Price Indices'!$A$6:$A$258</c:f>
              <c:strCache>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strCache>
            </c:strRef>
          </c:xVal>
          <c:yVal>
            <c:numRef>
              <c:f>'Food Price Indices'!$D$6:$D$258</c:f>
              <c:numCache>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Cache>
            </c:numRef>
          </c:yVal>
          <c:smooth val="0"/>
        </c:ser>
        <c:axId val="39438718"/>
        <c:axId val="19404143"/>
      </c:scatterChart>
      <c:valAx>
        <c:axId val="39438718"/>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404143"/>
        <c:crosses val="autoZero"/>
        <c:crossBetween val="midCat"/>
        <c:dispUnits/>
      </c:valAx>
      <c:valAx>
        <c:axId val="19404143"/>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438718"/>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40419560"/>
        <c:axId val="28231721"/>
      </c:scatterChart>
      <c:valAx>
        <c:axId val="40419560"/>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231721"/>
        <c:crosses val="autoZero"/>
        <c:crossBetween val="midCat"/>
        <c:dispUnits/>
        <c:majorUnit val="10"/>
      </c:valAx>
      <c:valAx>
        <c:axId val="2823172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195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Area Harvested, 1960-2010</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PAY'!$A$6:$A$56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PAY'!$C$6:$C$56</c:f>
              <c:numCache>
                <c:ptCount val="51"/>
                <c:pt idx="0">
                  <c:v>638.508</c:v>
                </c:pt>
                <c:pt idx="1">
                  <c:v>634.746</c:v>
                </c:pt>
                <c:pt idx="2">
                  <c:v>641.052</c:v>
                </c:pt>
                <c:pt idx="3">
                  <c:v>648.313</c:v>
                </c:pt>
                <c:pt idx="4">
                  <c:v>656.677</c:v>
                </c:pt>
                <c:pt idx="5">
                  <c:v>652.624</c:v>
                </c:pt>
                <c:pt idx="6">
                  <c:v>654.789</c:v>
                </c:pt>
                <c:pt idx="7">
                  <c:v>665.183</c:v>
                </c:pt>
                <c:pt idx="8">
                  <c:v>670.177</c:v>
                </c:pt>
                <c:pt idx="9">
                  <c:v>671.779</c:v>
                </c:pt>
                <c:pt idx="10">
                  <c:v>662.85</c:v>
                </c:pt>
                <c:pt idx="11">
                  <c:v>671.975</c:v>
                </c:pt>
                <c:pt idx="12">
                  <c:v>660.899</c:v>
                </c:pt>
                <c:pt idx="13">
                  <c:v>688.153</c:v>
                </c:pt>
                <c:pt idx="14">
                  <c:v>690.497</c:v>
                </c:pt>
                <c:pt idx="15">
                  <c:v>707.405</c:v>
                </c:pt>
                <c:pt idx="16">
                  <c:v>716.095</c:v>
                </c:pt>
                <c:pt idx="17">
                  <c:v>713.569</c:v>
                </c:pt>
                <c:pt idx="18">
                  <c:v>712.906</c:v>
                </c:pt>
                <c:pt idx="19">
                  <c:v>710.277</c:v>
                </c:pt>
                <c:pt idx="20">
                  <c:v>721.97</c:v>
                </c:pt>
                <c:pt idx="21">
                  <c:v>732.154</c:v>
                </c:pt>
                <c:pt idx="22">
                  <c:v>717.43</c:v>
                </c:pt>
                <c:pt idx="23">
                  <c:v>708.437</c:v>
                </c:pt>
                <c:pt idx="24">
                  <c:v>711.047</c:v>
                </c:pt>
                <c:pt idx="25">
                  <c:v>715.635</c:v>
                </c:pt>
                <c:pt idx="26">
                  <c:v>710.418</c:v>
                </c:pt>
                <c:pt idx="27">
                  <c:v>686.228</c:v>
                </c:pt>
                <c:pt idx="28">
                  <c:v>689.025</c:v>
                </c:pt>
                <c:pt idx="29">
                  <c:v>696.663</c:v>
                </c:pt>
                <c:pt idx="30">
                  <c:v>695.927</c:v>
                </c:pt>
                <c:pt idx="31">
                  <c:v>693.83</c:v>
                </c:pt>
                <c:pt idx="32">
                  <c:v>695.29</c:v>
                </c:pt>
                <c:pt idx="33">
                  <c:v>684.542</c:v>
                </c:pt>
                <c:pt idx="34">
                  <c:v>684.882</c:v>
                </c:pt>
                <c:pt idx="35">
                  <c:v>681.707</c:v>
                </c:pt>
                <c:pt idx="36">
                  <c:v>702.888</c:v>
                </c:pt>
                <c:pt idx="37">
                  <c:v>690.793</c:v>
                </c:pt>
                <c:pt idx="38">
                  <c:v>686.678</c:v>
                </c:pt>
                <c:pt idx="39">
                  <c:v>670.041</c:v>
                </c:pt>
                <c:pt idx="40">
                  <c:v>665.95</c:v>
                </c:pt>
                <c:pt idx="41">
                  <c:v>667.148</c:v>
                </c:pt>
                <c:pt idx="42">
                  <c:v>653.253</c:v>
                </c:pt>
                <c:pt idx="43">
                  <c:v>665.259</c:v>
                </c:pt>
                <c:pt idx="44">
                  <c:v>669.332</c:v>
                </c:pt>
                <c:pt idx="45">
                  <c:v>674.098</c:v>
                </c:pt>
                <c:pt idx="46">
                  <c:v>672.813</c:v>
                </c:pt>
                <c:pt idx="47">
                  <c:v>691.627</c:v>
                </c:pt>
                <c:pt idx="48">
                  <c:v>696.972</c:v>
                </c:pt>
                <c:pt idx="49">
                  <c:v>686.454</c:v>
                </c:pt>
                <c:pt idx="50">
                  <c:v>689.382</c:v>
                </c:pt>
              </c:numCache>
            </c:numRef>
          </c:yVal>
          <c:smooth val="1"/>
        </c:ser>
        <c:axId val="3119484"/>
        <c:axId val="28075357"/>
      </c:scatterChart>
      <c:valAx>
        <c:axId val="3119484"/>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075357"/>
        <c:crosses val="autoZero"/>
        <c:crossBetween val="midCat"/>
        <c:dispUnits/>
      </c:valAx>
      <c:valAx>
        <c:axId val="28075357"/>
        <c:scaling>
          <c:orientation val="minMax"/>
          <c:min val="400"/>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194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Yield, 1960-2010</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Yield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PAY'!$A$6:$A$56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PAY'!$D$6:$D$56</c:f>
              <c:numCache>
                <c:ptCount val="51"/>
                <c:pt idx="0">
                  <c:v>1.29</c:v>
                </c:pt>
                <c:pt idx="1">
                  <c:v>1.26</c:v>
                </c:pt>
                <c:pt idx="2">
                  <c:v>1.33</c:v>
                </c:pt>
                <c:pt idx="3">
                  <c:v>1.32</c:v>
                </c:pt>
                <c:pt idx="4">
                  <c:v>1.38</c:v>
                </c:pt>
                <c:pt idx="5">
                  <c:v>1.39</c:v>
                </c:pt>
                <c:pt idx="6">
                  <c:v>1.51</c:v>
                </c:pt>
                <c:pt idx="7">
                  <c:v>1.52</c:v>
                </c:pt>
                <c:pt idx="8">
                  <c:v>1.57</c:v>
                </c:pt>
                <c:pt idx="9">
                  <c:v>1.58</c:v>
                </c:pt>
                <c:pt idx="10">
                  <c:v>1.63</c:v>
                </c:pt>
                <c:pt idx="11">
                  <c:v>1.75</c:v>
                </c:pt>
                <c:pt idx="12">
                  <c:v>1.73</c:v>
                </c:pt>
                <c:pt idx="13">
                  <c:v>1.82</c:v>
                </c:pt>
                <c:pt idx="14">
                  <c:v>1.74</c:v>
                </c:pt>
                <c:pt idx="15">
                  <c:v>1.75</c:v>
                </c:pt>
                <c:pt idx="16">
                  <c:v>1.87</c:v>
                </c:pt>
                <c:pt idx="17">
                  <c:v>1.85</c:v>
                </c:pt>
                <c:pt idx="18">
                  <c:v>2.03</c:v>
                </c:pt>
                <c:pt idx="19">
                  <c:v>1.98</c:v>
                </c:pt>
                <c:pt idx="20">
                  <c:v>1.98</c:v>
                </c:pt>
                <c:pt idx="21">
                  <c:v>2.02</c:v>
                </c:pt>
                <c:pt idx="22">
                  <c:v>2.14</c:v>
                </c:pt>
                <c:pt idx="23">
                  <c:v>2.07</c:v>
                </c:pt>
                <c:pt idx="24">
                  <c:v>2.29</c:v>
                </c:pt>
                <c:pt idx="25">
                  <c:v>2.3</c:v>
                </c:pt>
                <c:pt idx="26">
                  <c:v>2.34</c:v>
                </c:pt>
                <c:pt idx="27">
                  <c:v>2.33</c:v>
                </c:pt>
                <c:pt idx="28">
                  <c:v>2.25</c:v>
                </c:pt>
                <c:pt idx="29">
                  <c:v>2.4</c:v>
                </c:pt>
                <c:pt idx="30">
                  <c:v>2.54</c:v>
                </c:pt>
                <c:pt idx="31">
                  <c:v>2.46</c:v>
                </c:pt>
                <c:pt idx="32">
                  <c:v>2.57</c:v>
                </c:pt>
                <c:pt idx="33">
                  <c:v>2.5</c:v>
                </c:pt>
                <c:pt idx="34">
                  <c:v>2.56</c:v>
                </c:pt>
                <c:pt idx="35">
                  <c:v>2.5</c:v>
                </c:pt>
                <c:pt idx="36">
                  <c:v>2.66</c:v>
                </c:pt>
                <c:pt idx="37">
                  <c:v>2.72</c:v>
                </c:pt>
                <c:pt idx="38">
                  <c:v>2.73</c:v>
                </c:pt>
                <c:pt idx="39">
                  <c:v>2.8</c:v>
                </c:pt>
                <c:pt idx="40">
                  <c:v>2.77</c:v>
                </c:pt>
                <c:pt idx="41">
                  <c:v>2.82</c:v>
                </c:pt>
                <c:pt idx="42">
                  <c:v>2.79</c:v>
                </c:pt>
                <c:pt idx="43">
                  <c:v>2.8</c:v>
                </c:pt>
                <c:pt idx="44">
                  <c:v>3.05</c:v>
                </c:pt>
                <c:pt idx="45">
                  <c:v>2.99</c:v>
                </c:pt>
                <c:pt idx="46">
                  <c:v>2.98</c:v>
                </c:pt>
                <c:pt idx="47">
                  <c:v>3.07</c:v>
                </c:pt>
                <c:pt idx="48">
                  <c:v>3.22</c:v>
                </c:pt>
                <c:pt idx="49">
                  <c:v>3.24</c:v>
                </c:pt>
                <c:pt idx="50">
                  <c:v>3.21</c:v>
                </c:pt>
              </c:numCache>
            </c:numRef>
          </c:yVal>
          <c:smooth val="1"/>
        </c:ser>
        <c:axId val="51351622"/>
        <c:axId val="59511415"/>
      </c:scatterChart>
      <c:valAx>
        <c:axId val="51351622"/>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11415"/>
        <c:crosses val="autoZero"/>
        <c:crossBetween val="midCat"/>
        <c:dispUnits/>
      </c:valAx>
      <c:valAx>
        <c:axId val="5951141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Tons per Hectare</a:t>
                </a:r>
              </a:p>
            </c:rich>
          </c:tx>
          <c:layout>
            <c:manualLayout>
              <c:xMode val="factor"/>
              <c:yMode val="factor"/>
              <c:x val="-0.0017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3516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and Consumption, 1960-2010</a:t>
            </a:r>
          </a:p>
        </c:rich>
      </c:tx>
      <c:layout>
        <c:manualLayout>
          <c:xMode val="factor"/>
          <c:yMode val="factor"/>
          <c:x val="-0.0065"/>
          <c:y val="0"/>
        </c:manualLayout>
      </c:layout>
      <c:spPr>
        <a:noFill/>
        <a:ln>
          <a:noFill/>
        </a:ln>
      </c:spPr>
    </c:title>
    <c:plotArea>
      <c:layout>
        <c:manualLayout>
          <c:xMode val="edge"/>
          <c:yMode val="edge"/>
          <c:x val="0.05225"/>
          <c:y val="0.12175"/>
          <c:w val="0.87775"/>
          <c:h val="0.81625"/>
        </c:manualLayout>
      </c:layout>
      <c:scatterChart>
        <c:scatterStyle val="smoothMarker"/>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ProdCons'!$B$6:$B$56</c:f>
              <c:numCache>
                <c:ptCount val="51"/>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1236.535</c:v>
                </c:pt>
                <c:pt idx="16">
                  <c:v>1341.753</c:v>
                </c:pt>
                <c:pt idx="17">
                  <c:v>1318.999</c:v>
                </c:pt>
                <c:pt idx="18">
                  <c:v>1445.142</c:v>
                </c:pt>
                <c:pt idx="19">
                  <c:v>1409.235</c:v>
                </c:pt>
                <c:pt idx="20">
                  <c:v>1429.238</c:v>
                </c:pt>
                <c:pt idx="21">
                  <c:v>1481.908</c:v>
                </c:pt>
                <c:pt idx="22">
                  <c:v>1532.992</c:v>
                </c:pt>
                <c:pt idx="23">
                  <c:v>1469.439</c:v>
                </c:pt>
                <c:pt idx="24">
                  <c:v>1631.753</c:v>
                </c:pt>
                <c:pt idx="25">
                  <c:v>1646.507</c:v>
                </c:pt>
                <c:pt idx="26">
                  <c:v>1664.024</c:v>
                </c:pt>
                <c:pt idx="27">
                  <c:v>1600.953</c:v>
                </c:pt>
                <c:pt idx="28">
                  <c:v>1550.23</c:v>
                </c:pt>
                <c:pt idx="29">
                  <c:v>1672.654</c:v>
                </c:pt>
                <c:pt idx="30">
                  <c:v>1769.018</c:v>
                </c:pt>
                <c:pt idx="31">
                  <c:v>1708.978</c:v>
                </c:pt>
                <c:pt idx="32">
                  <c:v>1785.574</c:v>
                </c:pt>
                <c:pt idx="33">
                  <c:v>1710.782</c:v>
                </c:pt>
                <c:pt idx="34">
                  <c:v>1756.484</c:v>
                </c:pt>
                <c:pt idx="35">
                  <c:v>1707.245</c:v>
                </c:pt>
                <c:pt idx="36">
                  <c:v>1871.939</c:v>
                </c:pt>
                <c:pt idx="37">
                  <c:v>1878.935</c:v>
                </c:pt>
                <c:pt idx="38">
                  <c:v>1876.711</c:v>
                </c:pt>
                <c:pt idx="39">
                  <c:v>1874.209</c:v>
                </c:pt>
                <c:pt idx="40">
                  <c:v>1846.087</c:v>
                </c:pt>
                <c:pt idx="41">
                  <c:v>1879.78</c:v>
                </c:pt>
                <c:pt idx="42">
                  <c:v>1822.149</c:v>
                </c:pt>
                <c:pt idx="43">
                  <c:v>1863.537</c:v>
                </c:pt>
                <c:pt idx="44">
                  <c:v>2043.446</c:v>
                </c:pt>
                <c:pt idx="45">
                  <c:v>2017.325</c:v>
                </c:pt>
                <c:pt idx="46">
                  <c:v>2003.728</c:v>
                </c:pt>
                <c:pt idx="47">
                  <c:v>2124.78</c:v>
                </c:pt>
                <c:pt idx="48">
                  <c:v>2240.911</c:v>
                </c:pt>
                <c:pt idx="49">
                  <c:v>2226.478</c:v>
                </c:pt>
                <c:pt idx="50">
                  <c:v>2212.814</c:v>
                </c:pt>
              </c:numCache>
            </c:numRef>
          </c:yVal>
          <c:smooth val="1"/>
        </c:ser>
        <c:ser>
          <c:idx val="1"/>
          <c:order val="1"/>
          <c:tx>
            <c:v>Consumption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ProdCons'!$C$6:$C$56</c:f>
              <c:numCache>
                <c:ptCount val="51"/>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1211.834</c:v>
                </c:pt>
                <c:pt idx="16">
                  <c:v>1272.763</c:v>
                </c:pt>
                <c:pt idx="17">
                  <c:v>1319.437</c:v>
                </c:pt>
                <c:pt idx="18">
                  <c:v>1380.064</c:v>
                </c:pt>
                <c:pt idx="19">
                  <c:v>1415.694</c:v>
                </c:pt>
                <c:pt idx="20">
                  <c:v>1439.934</c:v>
                </c:pt>
                <c:pt idx="21">
                  <c:v>1457.804</c:v>
                </c:pt>
                <c:pt idx="22">
                  <c:v>1474.637</c:v>
                </c:pt>
                <c:pt idx="23">
                  <c:v>1500.918</c:v>
                </c:pt>
                <c:pt idx="24">
                  <c:v>1548.984</c:v>
                </c:pt>
                <c:pt idx="25">
                  <c:v>1552.701</c:v>
                </c:pt>
                <c:pt idx="26">
                  <c:v>1601.375</c:v>
                </c:pt>
                <c:pt idx="27">
                  <c:v>1639.717</c:v>
                </c:pt>
                <c:pt idx="28">
                  <c:v>1620.397</c:v>
                </c:pt>
                <c:pt idx="29">
                  <c:v>1676.72</c:v>
                </c:pt>
                <c:pt idx="30">
                  <c:v>1706.971</c:v>
                </c:pt>
                <c:pt idx="31">
                  <c:v>1713.608</c:v>
                </c:pt>
                <c:pt idx="32">
                  <c:v>1736.896</c:v>
                </c:pt>
                <c:pt idx="33">
                  <c:v>1739.693</c:v>
                </c:pt>
                <c:pt idx="34">
                  <c:v>1762.151</c:v>
                </c:pt>
                <c:pt idx="35">
                  <c:v>1739.889</c:v>
                </c:pt>
                <c:pt idx="36">
                  <c:v>1808.387</c:v>
                </c:pt>
                <c:pt idx="37">
                  <c:v>1820.336</c:v>
                </c:pt>
                <c:pt idx="38">
                  <c:v>1836.167</c:v>
                </c:pt>
                <c:pt idx="39">
                  <c:v>1856.595</c:v>
                </c:pt>
                <c:pt idx="40">
                  <c:v>1860.204</c:v>
                </c:pt>
                <c:pt idx="41">
                  <c:v>1905.357</c:v>
                </c:pt>
                <c:pt idx="42">
                  <c:v>1910.094</c:v>
                </c:pt>
                <c:pt idx="43">
                  <c:v>1936.319</c:v>
                </c:pt>
                <c:pt idx="44">
                  <c:v>1990.201</c:v>
                </c:pt>
                <c:pt idx="45">
                  <c:v>2020.971</c:v>
                </c:pt>
                <c:pt idx="46">
                  <c:v>2044.258</c:v>
                </c:pt>
                <c:pt idx="47">
                  <c:v>2096.372</c:v>
                </c:pt>
                <c:pt idx="48">
                  <c:v>2148.893</c:v>
                </c:pt>
                <c:pt idx="49">
                  <c:v>2190.488</c:v>
                </c:pt>
                <c:pt idx="50">
                  <c:v>2237.774</c:v>
                </c:pt>
              </c:numCache>
            </c:numRef>
          </c:yVal>
          <c:smooth val="1"/>
        </c:ser>
        <c:axId val="65840688"/>
        <c:axId val="55695281"/>
      </c:scatterChart>
      <c:valAx>
        <c:axId val="65840688"/>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695281"/>
        <c:crosses val="autoZero"/>
        <c:crossBetween val="midCat"/>
        <c:dispUnits/>
      </c:valAx>
      <c:valAx>
        <c:axId val="55695281"/>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840688"/>
        <c:crosses val="autoZero"/>
        <c:crossBetween val="midCat"/>
        <c:dispUnits/>
      </c:valAx>
      <c:spPr>
        <a:solidFill>
          <a:srgbClr val="FFFFFF"/>
        </a:solidFill>
        <a:ln w="12700">
          <a:solidFill>
            <a:srgbClr val="808080"/>
          </a:solidFill>
        </a:ln>
      </c:spPr>
    </c:plotArea>
    <c:legend>
      <c:legendPos val="r"/>
      <c:layout>
        <c:manualLayout>
          <c:xMode val="edge"/>
          <c:yMode val="edge"/>
          <c:x val="0.672"/>
          <c:y val="0.4815"/>
          <c:w val="0.217"/>
          <c:h val="0.083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1960-2010</a:t>
            </a:r>
          </a:p>
        </c:rich>
      </c:tx>
      <c:layout>
        <c:manualLayout>
          <c:xMode val="factor"/>
          <c:yMode val="factor"/>
          <c:x val="-0.005"/>
          <c:y val="0"/>
        </c:manualLayout>
      </c:layout>
      <c:spPr>
        <a:noFill/>
        <a:ln>
          <a:noFill/>
        </a:ln>
      </c:spPr>
    </c:title>
    <c:plotArea>
      <c:layout>
        <c:manualLayout>
          <c:xMode val="edge"/>
          <c:yMode val="edge"/>
          <c:x val="0.05875"/>
          <c:y val="0.12175"/>
          <c:w val="0.925"/>
          <c:h val="0.8125"/>
        </c:manualLayout>
      </c:layout>
      <c:scatterChart>
        <c:scatterStyle val="smoothMarker"/>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ProdCons'!$F$6:$F$56</c:f>
              <c:numCache>
                <c:ptCount val="51"/>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528.398</c:v>
                </c:pt>
                <c:pt idx="28">
                  <c:v>450.962</c:v>
                </c:pt>
                <c:pt idx="29">
                  <c:v>441.165</c:v>
                </c:pt>
                <c:pt idx="30">
                  <c:v>495.352</c:v>
                </c:pt>
                <c:pt idx="31">
                  <c:v>486.174</c:v>
                </c:pt>
                <c:pt idx="32">
                  <c:v>521.562</c:v>
                </c:pt>
                <c:pt idx="33">
                  <c:v>484.182</c:v>
                </c:pt>
                <c:pt idx="34">
                  <c:v>479.302</c:v>
                </c:pt>
                <c:pt idx="35">
                  <c:v>437.357</c:v>
                </c:pt>
                <c:pt idx="36">
                  <c:v>487.648</c:v>
                </c:pt>
                <c:pt idx="37">
                  <c:v>542.466</c:v>
                </c:pt>
                <c:pt idx="38">
                  <c:v>581.6</c:v>
                </c:pt>
                <c:pt idx="39">
                  <c:v>586.393</c:v>
                </c:pt>
                <c:pt idx="40">
                  <c:v>566.199</c:v>
                </c:pt>
                <c:pt idx="41">
                  <c:v>536.2</c:v>
                </c:pt>
                <c:pt idx="42">
                  <c:v>443.183</c:v>
                </c:pt>
                <c:pt idx="43">
                  <c:v>357.85</c:v>
                </c:pt>
                <c:pt idx="44">
                  <c:v>406.051</c:v>
                </c:pt>
                <c:pt idx="45">
                  <c:v>392.126</c:v>
                </c:pt>
                <c:pt idx="46">
                  <c:v>346.641</c:v>
                </c:pt>
                <c:pt idx="47">
                  <c:v>369.216</c:v>
                </c:pt>
                <c:pt idx="48">
                  <c:v>450.211</c:v>
                </c:pt>
                <c:pt idx="49">
                  <c:v>476.79</c:v>
                </c:pt>
                <c:pt idx="50">
                  <c:v>444.324</c:v>
                </c:pt>
              </c:numCache>
            </c:numRef>
          </c:yVal>
          <c:smooth val="1"/>
        </c:ser>
        <c:axId val="31495482"/>
        <c:axId val="15023883"/>
      </c:scatterChart>
      <c:valAx>
        <c:axId val="31495482"/>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023883"/>
        <c:crosses val="autoZero"/>
        <c:crossBetween val="midCat"/>
        <c:dispUnits/>
      </c:valAx>
      <c:valAx>
        <c:axId val="1502388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4954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as Days of Consumption, 1960-2010</a:t>
            </a:r>
          </a:p>
        </c:rich>
      </c:tx>
      <c:layout>
        <c:manualLayout>
          <c:xMode val="factor"/>
          <c:yMode val="factor"/>
          <c:x val="-0.0082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ProdCons'!$A$6:$A$56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'World Grain ProdCons'!$H$6:$H$56</c:f>
              <c:numCache>
                <c:ptCount val="51"/>
                <c:pt idx="0">
                  <c:v>90.93581454454909</c:v>
                </c:pt>
                <c:pt idx="1">
                  <c:v>81.32995266327254</c:v>
                </c:pt>
                <c:pt idx="2">
                  <c:v>82.69529888410868</c:v>
                </c:pt>
                <c:pt idx="3">
                  <c:v>82.52319930334608</c:v>
                </c:pt>
                <c:pt idx="4">
                  <c:v>78.95734255897757</c:v>
                </c:pt>
                <c:pt idx="5">
                  <c:v>62.32553635519885</c:v>
                </c:pt>
                <c:pt idx="6">
                  <c:v>72.30138501490813</c:v>
                </c:pt>
                <c:pt idx="7">
                  <c:v>78.8431194843727</c:v>
                </c:pt>
                <c:pt idx="8">
                  <c:v>87.19719192224208</c:v>
                </c:pt>
                <c:pt idx="9">
                  <c:v>77.79507647566311</c:v>
                </c:pt>
                <c:pt idx="10">
                  <c:v>63.54278754204834</c:v>
                </c:pt>
                <c:pt idx="11">
                  <c:v>69.04210443018712</c:v>
                </c:pt>
                <c:pt idx="12">
                  <c:v>56.06674130745785</c:v>
                </c:pt>
                <c:pt idx="13">
                  <c:v>56.91907130445247</c:v>
                </c:pt>
                <c:pt idx="14">
                  <c:v>60.9934823732595</c:v>
                </c:pt>
                <c:pt idx="15">
                  <c:v>65.94031855848242</c:v>
                </c:pt>
                <c:pt idx="16">
                  <c:v>80.28254671136732</c:v>
                </c:pt>
                <c:pt idx="17">
                  <c:v>76.89792691882978</c:v>
                </c:pt>
                <c:pt idx="18">
                  <c:v>88.07782102858998</c:v>
                </c:pt>
                <c:pt idx="19">
                  <c:v>84.49745849032348</c:v>
                </c:pt>
                <c:pt idx="20">
                  <c:v>78.03601415064857</c:v>
                </c:pt>
                <c:pt idx="21">
                  <c:v>82.99383181826911</c:v>
                </c:pt>
                <c:pt idx="22">
                  <c:v>96.26441625973035</c:v>
                </c:pt>
                <c:pt idx="23">
                  <c:v>84.58443432619237</c:v>
                </c:pt>
                <c:pt idx="24">
                  <c:v>100.77002409321206</c:v>
                </c:pt>
                <c:pt idx="25">
                  <c:v>121.84790890197145</c:v>
                </c:pt>
                <c:pt idx="26">
                  <c:v>130.48509249863397</c:v>
                </c:pt>
                <c:pt idx="27">
                  <c:v>117.62107119704193</c:v>
                </c:pt>
                <c:pt idx="28">
                  <c:v>101.58074225020164</c:v>
                </c:pt>
                <c:pt idx="29">
                  <c:v>96.03584677226966</c:v>
                </c:pt>
                <c:pt idx="30">
                  <c:v>105.92065125886731</c:v>
                </c:pt>
                <c:pt idx="31">
                  <c:v>103.55548643563756</c:v>
                </c:pt>
                <c:pt idx="32">
                  <c:v>109.60364351118318</c:v>
                </c:pt>
                <c:pt idx="33">
                  <c:v>101.58483709482076</c:v>
                </c:pt>
                <c:pt idx="34">
                  <c:v>99.27936368676691</c:v>
                </c:pt>
                <c:pt idx="35">
                  <c:v>91.75028119609931</c:v>
                </c:pt>
                <c:pt idx="36">
                  <c:v>98.42556930568513</c:v>
                </c:pt>
                <c:pt idx="37">
                  <c:v>108.77117740900582</c:v>
                </c:pt>
                <c:pt idx="38">
                  <c:v>115.61257772305025</c:v>
                </c:pt>
                <c:pt idx="39">
                  <c:v>115.28278649894027</c:v>
                </c:pt>
                <c:pt idx="40">
                  <c:v>111.09675874258951</c:v>
                </c:pt>
                <c:pt idx="41">
                  <c:v>102.71723356830243</c:v>
                </c:pt>
                <c:pt idx="42">
                  <c:v>84.68787138224612</c:v>
                </c:pt>
                <c:pt idx="43">
                  <c:v>67.45543993525861</c:v>
                </c:pt>
                <c:pt idx="44">
                  <c:v>74.4691691944683</c:v>
                </c:pt>
                <c:pt idx="45">
                  <c:v>70.82040761594303</c:v>
                </c:pt>
                <c:pt idx="46">
                  <c:v>61.892366325581214</c:v>
                </c:pt>
                <c:pt idx="47">
                  <c:v>64.28431595155823</c:v>
                </c:pt>
                <c:pt idx="48">
                  <c:v>76.47054320526894</c:v>
                </c:pt>
                <c:pt idx="49">
                  <c:v>79.44729667544402</c:v>
                </c:pt>
                <c:pt idx="50">
                  <c:v>72.47302900114133</c:v>
                </c:pt>
              </c:numCache>
            </c:numRef>
          </c:yVal>
          <c:smooth val="1"/>
        </c:ser>
        <c:axId val="997220"/>
        <c:axId val="8974981"/>
      </c:scatterChart>
      <c:valAx>
        <c:axId val="997220"/>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974981"/>
        <c:crosses val="autoZero"/>
        <c:crossBetween val="midCat"/>
        <c:dispUnits/>
      </c:valAx>
      <c:valAx>
        <c:axId val="897498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Days</a:t>
                </a:r>
              </a:p>
            </c:rich>
          </c:tx>
          <c:layout>
            <c:manualLayout>
              <c:xMode val="factor"/>
              <c:yMode val="factor"/>
              <c:x val="-0.001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72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Production in the Russian Federation, 1987-2010</a:t>
            </a:r>
          </a:p>
        </c:rich>
      </c:tx>
      <c:layout>
        <c:manualLayout>
          <c:xMode val="factor"/>
          <c:yMode val="factor"/>
          <c:x val="-0.005"/>
          <c:y val="0"/>
        </c:manualLayout>
      </c:layout>
      <c:spPr>
        <a:noFill/>
        <a:ln>
          <a:noFill/>
        </a:ln>
      </c:spPr>
    </c:title>
    <c:plotArea>
      <c:layout>
        <c:manualLayout>
          <c:xMode val="edge"/>
          <c:yMode val="edge"/>
          <c:x val="0.05875"/>
          <c:y val="0.12175"/>
          <c:w val="0.925"/>
          <c:h val="0.8125"/>
        </c:manualLayout>
      </c:layout>
      <c:scatterChart>
        <c:scatterStyle val="smoothMarker"/>
        <c:varyColors val="0"/>
        <c:ser>
          <c:idx val="0"/>
          <c:order val="0"/>
          <c:tx>
            <c:v>Grain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'Russia Grain Production'!$A$6:$A$29</c:f>
              <c:numCach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'Russia Grain Production'!$B$6:$B$29</c:f>
              <c:numCache>
                <c:ptCount val="24"/>
                <c:pt idx="0">
                  <c:v>93.263</c:v>
                </c:pt>
                <c:pt idx="1">
                  <c:v>88.729</c:v>
                </c:pt>
                <c:pt idx="2">
                  <c:v>98.925</c:v>
                </c:pt>
                <c:pt idx="3">
                  <c:v>110.567</c:v>
                </c:pt>
                <c:pt idx="4">
                  <c:v>85.581</c:v>
                </c:pt>
                <c:pt idx="5">
                  <c:v>102.448</c:v>
                </c:pt>
                <c:pt idx="6">
                  <c:v>95.169</c:v>
                </c:pt>
                <c:pt idx="7">
                  <c:v>77.54</c:v>
                </c:pt>
                <c:pt idx="8">
                  <c:v>61.1</c:v>
                </c:pt>
                <c:pt idx="9">
                  <c:v>66.799</c:v>
                </c:pt>
                <c:pt idx="10">
                  <c:v>86.013</c:v>
                </c:pt>
                <c:pt idx="11">
                  <c:v>46.218</c:v>
                </c:pt>
                <c:pt idx="12">
                  <c:v>53.089</c:v>
                </c:pt>
                <c:pt idx="13">
                  <c:v>63.031</c:v>
                </c:pt>
                <c:pt idx="14">
                  <c:v>82.373</c:v>
                </c:pt>
                <c:pt idx="15">
                  <c:v>84.264</c:v>
                </c:pt>
                <c:pt idx="16">
                  <c:v>64.893</c:v>
                </c:pt>
                <c:pt idx="17">
                  <c:v>75.306</c:v>
                </c:pt>
                <c:pt idx="18">
                  <c:v>75.672</c:v>
                </c:pt>
                <c:pt idx="19">
                  <c:v>75.545</c:v>
                </c:pt>
                <c:pt idx="20">
                  <c:v>79.185</c:v>
                </c:pt>
                <c:pt idx="21">
                  <c:v>104.88</c:v>
                </c:pt>
                <c:pt idx="22">
                  <c:v>94.105</c:v>
                </c:pt>
                <c:pt idx="23">
                  <c:v>59.97</c:v>
                </c:pt>
              </c:numCache>
            </c:numRef>
          </c:yVal>
          <c:smooth val="1"/>
        </c:ser>
        <c:axId val="13665966"/>
        <c:axId val="55884831"/>
      </c:scatterChart>
      <c:valAx>
        <c:axId val="13665966"/>
        <c:scaling>
          <c:orientation val="minMax"/>
        </c:scaling>
        <c:axPos val="b"/>
        <c:title>
          <c:tx>
            <c:rich>
              <a:bodyPr vert="horz" rot="0" anchor="ctr"/>
              <a:lstStyle/>
              <a:p>
                <a:pPr algn="ctr">
                  <a:defRPr/>
                </a:pPr>
                <a:r>
                  <a:rPr lang="en-US" cap="none" sz="1000" b="0" i="1" u="none" baseline="0">
                    <a:solidFill>
                      <a:srgbClr val="000000"/>
                    </a:solidFill>
                    <a:latin typeface="Arial"/>
                    <a:ea typeface="Arial"/>
                    <a:cs typeface="Arial"/>
                  </a:rPr>
                  <a:t>Source: USDA</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884831"/>
        <c:crosses val="autoZero"/>
        <c:crossBetween val="midCat"/>
        <c:dispUnits/>
      </c:valAx>
      <c:valAx>
        <c:axId val="55884831"/>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Tons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6659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33201432"/>
        <c:axId val="30377433"/>
      </c:scatterChart>
      <c:valAx>
        <c:axId val="33201432"/>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377433"/>
        <c:crosses val="autoZero"/>
        <c:crossBetween val="midCat"/>
        <c:dispUnits/>
      </c:valAx>
      <c:valAx>
        <c:axId val="3037743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2014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4961442"/>
        <c:axId val="44652979"/>
      </c:scatterChart>
      <c:valAx>
        <c:axId val="4961442"/>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652979"/>
        <c:crosses val="autoZero"/>
        <c:crossBetween val="midCat"/>
        <c:dispUnits/>
      </c:valAx>
      <c:valAx>
        <c:axId val="4465297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614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Pr codeName="Chart16"/>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5"/>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codeName="Chart7"/>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Pr codeName="Chart8"/>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Pr codeName="Chart9"/>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Pr codeName="Chart11"/>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0.8705</cdr:y>
    </cdr:to>
    <cdr:sp>
      <cdr:nvSpPr>
        <cdr:cNvPr id="1" name="Text Box 2"/>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0.8705</cdr:y>
    </cdr:to>
    <cdr:sp>
      <cdr:nvSpPr>
        <cdr:cNvPr id="1" name="Text Box 2"/>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0.312</cdr:y>
    </cdr:from>
    <cdr:to>
      <cdr:x>0.93925</cdr:x>
      <cdr:y>0.362</cdr:y>
    </cdr:to>
    <cdr:sp>
      <cdr:nvSpPr>
        <cdr:cNvPr id="1" name="Text Box 2"/>
        <cdr:cNvSpPr txBox="1">
          <a:spLocks noChangeArrowheads="1"/>
        </cdr:cNvSpPr>
      </cdr:nvSpPr>
      <cdr:spPr>
        <a:xfrm>
          <a:off x="5105400" y="1562100"/>
          <a:ext cx="6762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0.5025</cdr:y>
    </cdr:from>
    <cdr:to>
      <cdr:x>0.93925</cdr:x>
      <cdr:y>0.553</cdr:y>
    </cdr:to>
    <cdr:sp>
      <cdr:nvSpPr>
        <cdr:cNvPr id="2" name="Text Box 2"/>
        <cdr:cNvSpPr txBox="1">
          <a:spLocks noChangeArrowheads="1"/>
        </cdr:cNvSpPr>
      </cdr:nvSpPr>
      <cdr:spPr>
        <a:xfrm>
          <a:off x="5210175" y="2514600"/>
          <a:ext cx="571500"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0.4535</cdr:y>
    </cdr:from>
    <cdr:to>
      <cdr:x>0.283</cdr:x>
      <cdr:y>0.50425</cdr:y>
    </cdr:to>
    <cdr:sp>
      <cdr:nvSpPr>
        <cdr:cNvPr id="1" name="Text Box 1"/>
        <cdr:cNvSpPr txBox="1">
          <a:spLocks noChangeArrowheads="1"/>
        </cdr:cNvSpPr>
      </cdr:nvSpPr>
      <cdr:spPr>
        <a:xfrm>
          <a:off x="923925" y="2266950"/>
          <a:ext cx="752475" cy="2571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0.48675</cdr:y>
    </cdr:from>
    <cdr:to>
      <cdr:x>0.45175</cdr:x>
      <cdr:y>0.5325</cdr:y>
    </cdr:to>
    <cdr:sp>
      <cdr:nvSpPr>
        <cdr:cNvPr id="2" name="Text Box 2"/>
        <cdr:cNvSpPr txBox="1">
          <a:spLocks noChangeArrowheads="1"/>
        </cdr:cNvSpPr>
      </cdr:nvSpPr>
      <cdr:spPr>
        <a:xfrm>
          <a:off x="1885950" y="2438400"/>
          <a:ext cx="790575"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0.50425</cdr:y>
    </cdr:from>
    <cdr:to>
      <cdr:x>0.65725</cdr:x>
      <cdr:y>0.549</cdr:y>
    </cdr:to>
    <cdr:sp>
      <cdr:nvSpPr>
        <cdr:cNvPr id="3" name="Text Box 3"/>
        <cdr:cNvSpPr txBox="1">
          <a:spLocks noChangeArrowheads="1"/>
        </cdr:cNvSpPr>
      </cdr:nvSpPr>
      <cdr:spPr>
        <a:xfrm>
          <a:off x="3133725" y="2524125"/>
          <a:ext cx="762000"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0.71625</cdr:y>
    </cdr:to>
    <cdr:sp>
      <cdr:nvSpPr>
        <cdr:cNvPr id="4" name="Text Box 4"/>
        <cdr:cNvSpPr txBox="1">
          <a:spLocks noChangeArrowheads="1"/>
        </cdr:cNvSpPr>
      </cdr:nvSpPr>
      <cdr:spPr>
        <a:xfrm>
          <a:off x="3362325" y="3381375"/>
          <a:ext cx="781050"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0.59475</cdr:y>
    </cdr:from>
    <cdr:to>
      <cdr:x>0.83075</cdr:x>
      <cdr:y>0.63875</cdr:y>
    </cdr:to>
    <cdr:sp>
      <cdr:nvSpPr>
        <cdr:cNvPr id="5" name="Text Box 5"/>
        <cdr:cNvSpPr txBox="1">
          <a:spLocks noChangeArrowheads="1"/>
        </cdr:cNvSpPr>
      </cdr:nvSpPr>
      <cdr:spPr>
        <a:xfrm>
          <a:off x="4038600" y="2981325"/>
          <a:ext cx="885825" cy="2190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0.60475</cdr:y>
    </cdr:to>
    <cdr:sp>
      <cdr:nvSpPr>
        <cdr:cNvPr id="6" name="Text Box 6"/>
        <cdr:cNvSpPr txBox="1">
          <a:spLocks noChangeArrowheads="1"/>
        </cdr:cNvSpPr>
      </cdr:nvSpPr>
      <cdr:spPr>
        <a:xfrm>
          <a:off x="4733925" y="2809875"/>
          <a:ext cx="800100" cy="2190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0.44625</cdr:y>
    </cdr:to>
    <cdr:sp>
      <cdr:nvSpPr>
        <cdr:cNvPr id="7" name="Text Box 7"/>
        <cdr:cNvSpPr txBox="1">
          <a:spLocks noChangeArrowheads="1"/>
        </cdr:cNvSpPr>
      </cdr:nvSpPr>
      <cdr:spPr>
        <a:xfrm>
          <a:off x="4505325" y="2009775"/>
          <a:ext cx="409575"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0.1885</cdr:y>
    </cdr:from>
    <cdr:to>
      <cdr:x>0.8775</cdr:x>
      <cdr:y>0.23225</cdr:y>
    </cdr:to>
    <cdr:sp>
      <cdr:nvSpPr>
        <cdr:cNvPr id="8" name="Text Box 8"/>
        <cdr:cNvSpPr txBox="1">
          <a:spLocks noChangeArrowheads="1"/>
        </cdr:cNvSpPr>
      </cdr:nvSpPr>
      <cdr:spPr>
        <a:xfrm>
          <a:off x="4733925" y="942975"/>
          <a:ext cx="466725" cy="2190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0.44625</cdr:y>
    </cdr:to>
    <cdr:sp>
      <cdr:nvSpPr>
        <cdr:cNvPr id="9" name="Text Box 9"/>
        <cdr:cNvSpPr txBox="1">
          <a:spLocks noChangeArrowheads="1"/>
        </cdr:cNvSpPr>
      </cdr:nvSpPr>
      <cdr:spPr>
        <a:xfrm>
          <a:off x="5200650" y="2009775"/>
          <a:ext cx="514350" cy="2286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0.954</cdr:x>
      <cdr:y>0.16625</cdr:y>
    </cdr:from>
    <cdr:to>
      <cdr:x>0.98325</cdr:x>
      <cdr:y>0.9035</cdr:y>
    </cdr:to>
    <cdr:sp>
      <cdr:nvSpPr>
        <cdr:cNvPr id="13" name="Text Box 15"/>
        <cdr:cNvSpPr txBox="1">
          <a:spLocks noChangeArrowheads="1"/>
        </cdr:cNvSpPr>
      </cdr:nvSpPr>
      <cdr:spPr>
        <a:xfrm>
          <a:off x="5657850"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0.13525</cdr:y>
    </cdr:from>
    <cdr:to>
      <cdr:x>0.9915</cdr:x>
      <cdr:y>0.8705</cdr:y>
    </cdr:to>
    <cdr:sp>
      <cdr:nvSpPr>
        <cdr:cNvPr id="1" name="Text Box 2"/>
        <cdr:cNvSpPr txBox="1">
          <a:spLocks noChangeArrowheads="1"/>
        </cdr:cNvSpPr>
      </cdr:nvSpPr>
      <cdr:spPr>
        <a:xfrm>
          <a:off x="5705475" y="676275"/>
          <a:ext cx="171450" cy="368617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0.90675</cdr:x>
      <cdr:y>0.13525</cdr:y>
    </cdr:from>
    <cdr:to>
      <cdr:x>0.936</cdr:x>
      <cdr:y>0.87225</cdr:y>
    </cdr:to>
    <cdr:sp>
      <cdr:nvSpPr>
        <cdr:cNvPr id="1" name="Text Box 2"/>
        <cdr:cNvSpPr txBox="1">
          <a:spLocks noChangeArrowheads="1"/>
        </cdr:cNvSpPr>
      </cdr:nvSpPr>
      <cdr:spPr>
        <a:xfrm>
          <a:off x="5372100" y="6762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0.8705</cdr:y>
    </cdr:to>
    <cdr:sp>
      <cdr:nvSpPr>
        <cdr:cNvPr id="1" name="Text Box 2"/>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44"/>
  <sheetViews>
    <sheetView tabSelected="1" workbookViewId="0" topLeftCell="A1">
      <selection activeCell="A1" sqref="A1"/>
    </sheetView>
  </sheetViews>
  <sheetFormatPr defaultColWidth="9.140625" defaultRowHeight="12.75"/>
  <cols>
    <col min="1" max="1" width="79.00390625" style="54" customWidth="1"/>
    <col min="2" max="2" width="56.00390625" style="0" customWidth="1"/>
  </cols>
  <sheetData>
    <row r="1" ht="12.75">
      <c r="A1" s="92" t="s">
        <v>81</v>
      </c>
    </row>
    <row r="2" ht="12.75">
      <c r="A2" s="93"/>
    </row>
    <row r="3" spans="1:2" ht="12.75">
      <c r="A3" s="93" t="s">
        <v>0</v>
      </c>
      <c r="B3" s="2"/>
    </row>
    <row r="4" spans="1:2" ht="12.75">
      <c r="A4" s="51" t="s">
        <v>1</v>
      </c>
      <c r="B4" s="2"/>
    </row>
    <row r="5" spans="1:2" ht="12.75">
      <c r="A5" s="4" t="s">
        <v>2</v>
      </c>
      <c r="B5" s="2"/>
    </row>
    <row r="6" spans="1:2" ht="12.75">
      <c r="A6" s="4" t="s">
        <v>3</v>
      </c>
      <c r="B6" s="2"/>
    </row>
    <row r="7" spans="1:2" ht="12.75">
      <c r="A7" s="93" t="s">
        <v>4</v>
      </c>
      <c r="B7" s="2"/>
    </row>
    <row r="8" spans="1:2" ht="12.75">
      <c r="A8" s="4" t="s">
        <v>5</v>
      </c>
      <c r="B8" s="3"/>
    </row>
    <row r="9" spans="1:2" ht="12.75">
      <c r="A9" s="4" t="s">
        <v>6</v>
      </c>
      <c r="B9" s="2"/>
    </row>
    <row r="10" spans="1:2" ht="12.75">
      <c r="A10" s="4" t="s">
        <v>7</v>
      </c>
      <c r="B10" s="2"/>
    </row>
    <row r="11" spans="1:2" ht="12.75">
      <c r="A11" s="5" t="s">
        <v>8</v>
      </c>
      <c r="B11" s="2"/>
    </row>
    <row r="12" spans="1:2" ht="12.75">
      <c r="A12" s="4" t="s">
        <v>9</v>
      </c>
      <c r="B12" s="2"/>
    </row>
    <row r="13" spans="1:2" ht="12.75">
      <c r="A13" s="5" t="s">
        <v>10</v>
      </c>
      <c r="B13" s="2"/>
    </row>
    <row r="14" spans="1:2" ht="12.75">
      <c r="A14" s="4" t="s">
        <v>11</v>
      </c>
      <c r="B14" s="2"/>
    </row>
    <row r="15" spans="1:2" ht="12.75">
      <c r="A15" s="4" t="s">
        <v>12</v>
      </c>
      <c r="B15" s="2"/>
    </row>
    <row r="16" spans="1:2" ht="12.75">
      <c r="A16" s="6" t="s">
        <v>13</v>
      </c>
      <c r="B16" s="2"/>
    </row>
    <row r="17" spans="1:2" ht="12.75">
      <c r="A17" s="4" t="s">
        <v>14</v>
      </c>
      <c r="B17" s="2"/>
    </row>
    <row r="18" spans="1:2" ht="12.75">
      <c r="A18" s="6" t="s">
        <v>15</v>
      </c>
      <c r="B18" s="2"/>
    </row>
    <row r="19" spans="1:2" ht="12.75">
      <c r="A19" s="4" t="s">
        <v>16</v>
      </c>
      <c r="B19" s="2"/>
    </row>
    <row r="20" spans="1:2" ht="12.75">
      <c r="A20" s="7" t="s">
        <v>17</v>
      </c>
      <c r="B20" s="2"/>
    </row>
    <row r="21" spans="1:2" ht="12.75">
      <c r="A21" s="4" t="s">
        <v>18</v>
      </c>
      <c r="B21" s="2"/>
    </row>
    <row r="22" spans="1:2" ht="12.75">
      <c r="A22" s="5" t="s">
        <v>19</v>
      </c>
      <c r="B22" s="2"/>
    </row>
    <row r="23" spans="1:2" ht="12.75">
      <c r="A23" s="93" t="s">
        <v>92</v>
      </c>
      <c r="B23" s="2"/>
    </row>
    <row r="24" spans="1:2" ht="12.75">
      <c r="A24" s="94" t="s">
        <v>93</v>
      </c>
      <c r="B24" s="2"/>
    </row>
    <row r="25" spans="1:2" ht="12.75">
      <c r="A25" s="94" t="s">
        <v>94</v>
      </c>
      <c r="B25" s="2"/>
    </row>
    <row r="26" spans="1:2" ht="25.5">
      <c r="A26" s="94" t="s">
        <v>95</v>
      </c>
      <c r="B26" s="2"/>
    </row>
    <row r="27" ht="12.75">
      <c r="A27" s="7" t="s">
        <v>20</v>
      </c>
    </row>
    <row r="28" ht="12.75">
      <c r="A28" s="4" t="s">
        <v>21</v>
      </c>
    </row>
    <row r="29" ht="12.75">
      <c r="A29" s="5"/>
    </row>
    <row r="30" ht="12.75">
      <c r="A30" s="4"/>
    </row>
    <row r="31" ht="12.75">
      <c r="A31" s="95" t="s">
        <v>22</v>
      </c>
    </row>
    <row r="32" spans="1:2" ht="12.75">
      <c r="A32" s="5" t="s">
        <v>23</v>
      </c>
      <c r="B32" s="1"/>
    </row>
    <row r="33" ht="12.75">
      <c r="A33" s="95"/>
    </row>
    <row r="34" ht="55.5" customHeight="1">
      <c r="A34" s="8" t="s">
        <v>75</v>
      </c>
    </row>
    <row r="36" ht="12.75">
      <c r="A36" s="96"/>
    </row>
    <row r="39" ht="12.75">
      <c r="A39" s="97"/>
    </row>
    <row r="40" ht="12.75">
      <c r="A40" s="97"/>
    </row>
    <row r="42" ht="12.75">
      <c r="A42" s="97"/>
    </row>
    <row r="44" ht="12.75">
      <c r="A44" s="97"/>
    </row>
  </sheetData>
  <sheetProtection/>
  <hyperlinks>
    <hyperlink ref="A3" location="'World Grain PAY'!A1" display="World Grain Production, Area, and Yield, 1960-2010"/>
    <hyperlink ref="A7" location="'World Grain ProdCons'!A1" display="World Grain Production, Consumption, and Stocks, 1960-2010"/>
    <hyperlink ref="A11" location="'Russia Grain Production'!A1" display="Grain Production in the Russian Federation, 1987-2010"/>
    <hyperlink ref="A13" location="'Gross World Product'!A1" display="Gross World Product, 1950-2009"/>
    <hyperlink ref="A20" location="'Undernourished 1969-2010'!A1" display="Undernourishment in the World, 1969-2010"/>
    <hyperlink ref="A22" location="'Undernourished 2010'!A1" display="Undernourishment in the World and in Selected Groups and Regions, 2010"/>
    <hyperlink ref="A27" location="'Ecological Footprint'!A1" display="Global Ecological Footprint, 1961-2007"/>
    <hyperlink ref="A32" r:id="rId1" display="http://www.earth-policy.org/books/wote/wote_data"/>
    <hyperlink ref="A16" location="'Pakistan Spending'!A1" display="Pakistan Government Spending on Defense, Health, and Education, 1998-2009"/>
    <hyperlink ref="A18" location="'US Spending'!A1" display="U.S. Government Spending on Defense, Health, and Education, 1990-2008"/>
    <hyperlink ref="A23" location="'Food Price Indices'!A1" display="World Monthly Food Price Indices, January 1990 – January 2011"/>
  </hyperlinks>
  <printOptions/>
  <pageMargins left="1" right="1"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3" customWidth="1"/>
    <col min="8" max="12" width="12.7109375" style="0" customWidth="1"/>
  </cols>
  <sheetData>
    <row r="1" spans="1:6" ht="12.75">
      <c r="A1" s="1" t="s">
        <v>91</v>
      </c>
      <c r="B1" s="1"/>
      <c r="C1" s="1"/>
      <c r="D1" s="1"/>
      <c r="E1" s="1"/>
      <c r="F1" s="1"/>
    </row>
    <row r="3" spans="1:7" ht="14.25" customHeight="1">
      <c r="A3" s="82" t="s">
        <v>82</v>
      </c>
      <c r="B3" s="83" t="s">
        <v>83</v>
      </c>
      <c r="C3" s="83" t="s">
        <v>84</v>
      </c>
      <c r="D3" s="83" t="s">
        <v>85</v>
      </c>
      <c r="E3" s="83" t="s">
        <v>86</v>
      </c>
      <c r="F3" s="83" t="s">
        <v>87</v>
      </c>
      <c r="G3" s="83" t="s">
        <v>88</v>
      </c>
    </row>
    <row r="4" spans="2:7" ht="12.75">
      <c r="B4" s="110" t="s">
        <v>89</v>
      </c>
      <c r="C4" s="110"/>
      <c r="D4" s="110"/>
      <c r="E4" s="110"/>
      <c r="F4" s="110"/>
      <c r="G4" s="110"/>
    </row>
    <row r="6" spans="1:7" ht="12.75">
      <c r="A6" s="84">
        <v>32874</v>
      </c>
      <c r="B6" s="85">
        <v>108.13418745152707</v>
      </c>
      <c r="C6" s="85">
        <v>93.1063811402153</v>
      </c>
      <c r="D6" s="85">
        <v>106.48824034273409</v>
      </c>
      <c r="E6" s="85">
        <v>72.51741313926169</v>
      </c>
      <c r="F6" s="85">
        <v>201.5030406458128</v>
      </c>
      <c r="G6" s="85">
        <v>106.8577259190692</v>
      </c>
    </row>
    <row r="7" spans="1:7" ht="12.75">
      <c r="A7" s="84">
        <v>32905</v>
      </c>
      <c r="B7" s="85">
        <v>113.06895079198387</v>
      </c>
      <c r="C7" s="85">
        <v>90.81654106725023</v>
      </c>
      <c r="D7" s="85">
        <v>104.24039641580245</v>
      </c>
      <c r="E7" s="85">
        <v>72.52677920967005</v>
      </c>
      <c r="F7" s="85">
        <v>207.8887003845886</v>
      </c>
      <c r="G7" s="85">
        <v>108.03916164689518</v>
      </c>
    </row>
    <row r="8" spans="1:7" ht="12.75">
      <c r="A8" s="84">
        <v>32933</v>
      </c>
      <c r="B8" s="85">
        <v>115.40591594786993</v>
      </c>
      <c r="C8" s="85">
        <v>72.71715225721012</v>
      </c>
      <c r="D8" s="85">
        <v>102.60342520157577</v>
      </c>
      <c r="E8" s="85">
        <v>74.26858876996054</v>
      </c>
      <c r="F8" s="85">
        <v>217.9638524168792</v>
      </c>
      <c r="G8" s="85">
        <v>106.345166129249</v>
      </c>
    </row>
    <row r="9" spans="1:7" ht="12.75">
      <c r="A9" s="84">
        <v>32964</v>
      </c>
      <c r="B9" s="85">
        <v>127.45167247961386</v>
      </c>
      <c r="C9" s="85">
        <v>84.33058363819885</v>
      </c>
      <c r="D9" s="85">
        <v>105.4923282515757</v>
      </c>
      <c r="E9" s="85">
        <v>71.7639054888307</v>
      </c>
      <c r="F9" s="85">
        <v>216.26100981987233</v>
      </c>
      <c r="G9" s="85">
        <v>112.7815947762932</v>
      </c>
    </row>
    <row r="10" spans="1:7" ht="12.75">
      <c r="A10" s="84">
        <v>32994</v>
      </c>
      <c r="B10" s="85">
        <v>127.3720896972682</v>
      </c>
      <c r="C10" s="85">
        <v>69.0540764971002</v>
      </c>
      <c r="D10" s="85">
        <v>105.41145598789305</v>
      </c>
      <c r="E10" s="85">
        <v>73.97094272565678</v>
      </c>
      <c r="F10" s="85">
        <v>207.1791826358357</v>
      </c>
      <c r="G10" s="85">
        <v>109.82847824996205</v>
      </c>
    </row>
    <row r="11" spans="1:7" ht="12.75">
      <c r="A11" s="84">
        <v>33025</v>
      </c>
      <c r="B11" s="85">
        <v>127.86198088390708</v>
      </c>
      <c r="C11" s="85">
        <v>69.0540764971002</v>
      </c>
      <c r="D11" s="85">
        <v>103.14064017869295</v>
      </c>
      <c r="E11" s="85">
        <v>71.31777169264238</v>
      </c>
      <c r="F11" s="85">
        <v>184.04890402649244</v>
      </c>
      <c r="G11" s="85">
        <v>107.33866758380462</v>
      </c>
    </row>
    <row r="12" spans="1:7" ht="12.75">
      <c r="A12" s="84">
        <v>33055</v>
      </c>
      <c r="B12" s="85">
        <v>126.2687796908398</v>
      </c>
      <c r="C12" s="85">
        <v>69.0540764971002</v>
      </c>
      <c r="D12" s="85">
        <v>97.14935319353461</v>
      </c>
      <c r="E12" s="85">
        <v>71.17519939664973</v>
      </c>
      <c r="F12" s="85">
        <v>170.14235615093634</v>
      </c>
      <c r="G12" s="85">
        <v>104.13643806569554</v>
      </c>
    </row>
    <row r="13" spans="1:7" ht="12.75">
      <c r="A13" s="84">
        <v>33086</v>
      </c>
      <c r="B13" s="85">
        <v>123.82347740130828</v>
      </c>
      <c r="C13" s="85">
        <v>65.1478883373732</v>
      </c>
      <c r="D13" s="85">
        <v>93.33615560450848</v>
      </c>
      <c r="E13" s="85">
        <v>73.72388224269865</v>
      </c>
      <c r="F13" s="85">
        <v>155.10057987737565</v>
      </c>
      <c r="G13" s="85">
        <v>100.87376913663614</v>
      </c>
    </row>
    <row r="14" spans="1:7" ht="12.75">
      <c r="A14" s="84">
        <v>33117</v>
      </c>
      <c r="B14" s="85">
        <v>131.51162901931255</v>
      </c>
      <c r="C14" s="85">
        <v>67.34885837431914</v>
      </c>
      <c r="D14" s="85">
        <v>87.67700669296893</v>
      </c>
      <c r="E14" s="85">
        <v>72.91694626650666</v>
      </c>
      <c r="F14" s="85">
        <v>157.0872295738837</v>
      </c>
      <c r="G14" s="85">
        <v>102.40559466650168</v>
      </c>
    </row>
    <row r="15" spans="1:7" ht="12.75">
      <c r="A15" s="84">
        <v>33147</v>
      </c>
      <c r="B15" s="85">
        <v>129.97222640628513</v>
      </c>
      <c r="C15" s="85">
        <v>68.72062774824569</v>
      </c>
      <c r="D15" s="85">
        <v>88.80616706681583</v>
      </c>
      <c r="E15" s="85">
        <v>74.5186343629752</v>
      </c>
      <c r="F15" s="85">
        <v>139.3492858550621</v>
      </c>
      <c r="G15" s="85">
        <v>101.35515784228558</v>
      </c>
    </row>
    <row r="16" spans="1:7" ht="12.75">
      <c r="A16" s="84">
        <v>33178</v>
      </c>
      <c r="B16" s="85">
        <v>126.95408739508925</v>
      </c>
      <c r="C16" s="85">
        <v>69.68075168656111</v>
      </c>
      <c r="D16" s="85">
        <v>88.05453958448368</v>
      </c>
      <c r="E16" s="85">
        <v>78.25571316269036</v>
      </c>
      <c r="F16" s="85">
        <v>142.89687459882643</v>
      </c>
      <c r="G16" s="85">
        <v>101.04908918624378</v>
      </c>
    </row>
    <row r="17" spans="1:7" ht="12.75">
      <c r="A17" s="84">
        <v>33208</v>
      </c>
      <c r="B17" s="85">
        <v>130.0363679237798</v>
      </c>
      <c r="C17" s="85">
        <v>79.06036682737124</v>
      </c>
      <c r="D17" s="85">
        <v>88.77474089123476</v>
      </c>
      <c r="E17" s="85">
        <v>80.46809461177665</v>
      </c>
      <c r="F17" s="85">
        <v>138.21405745705752</v>
      </c>
      <c r="G17" s="85">
        <v>103.86295471175096</v>
      </c>
    </row>
    <row r="18" spans="1:7" ht="12.75">
      <c r="A18" s="84">
        <v>33239</v>
      </c>
      <c r="B18" s="85">
        <v>128.01328771188844</v>
      </c>
      <c r="C18" s="85">
        <v>82.48921714502175</v>
      </c>
      <c r="D18" s="85">
        <v>90.32428540920246</v>
      </c>
      <c r="E18" s="85">
        <v>79.83485003766711</v>
      </c>
      <c r="F18" s="85">
        <v>124.87512378050371</v>
      </c>
      <c r="G18" s="85">
        <v>103.1042825478091</v>
      </c>
    </row>
    <row r="19" spans="1:7" ht="12.75">
      <c r="A19" s="84">
        <v>33270</v>
      </c>
      <c r="B19" s="85">
        <v>133.91441398088978</v>
      </c>
      <c r="C19" s="85">
        <v>81.84119525703582</v>
      </c>
      <c r="D19" s="85">
        <v>91.97769334603258</v>
      </c>
      <c r="E19" s="85">
        <v>77.92455662914432</v>
      </c>
      <c r="F19" s="85">
        <v>120.75992083773713</v>
      </c>
      <c r="G19" s="85">
        <v>104.92625514561304</v>
      </c>
    </row>
    <row r="20" spans="1:7" ht="12.75">
      <c r="A20" s="84">
        <v>33298</v>
      </c>
      <c r="B20" s="85">
        <v>126.64352875695882</v>
      </c>
      <c r="C20" s="85">
        <v>80.05892668182985</v>
      </c>
      <c r="D20" s="85">
        <v>94.91642955660782</v>
      </c>
      <c r="E20" s="85">
        <v>78.32697950759552</v>
      </c>
      <c r="F20" s="85">
        <v>129.6998444720232</v>
      </c>
      <c r="G20" s="85">
        <v>103.60187325376654</v>
      </c>
    </row>
    <row r="21" spans="1:7" ht="12.75">
      <c r="A21" s="84">
        <v>33329</v>
      </c>
      <c r="B21" s="85">
        <v>122.15943904256117</v>
      </c>
      <c r="C21" s="85">
        <v>75.12362493307504</v>
      </c>
      <c r="D21" s="85">
        <v>96.39979397985442</v>
      </c>
      <c r="E21" s="85">
        <v>76.12694193961983</v>
      </c>
      <c r="F21" s="85">
        <v>120.75992083773713</v>
      </c>
      <c r="G21" s="85">
        <v>100.66375882933913</v>
      </c>
    </row>
    <row r="22" spans="1:7" ht="12.75">
      <c r="A22" s="84">
        <v>33359</v>
      </c>
      <c r="B22" s="85">
        <v>123.3494678273048</v>
      </c>
      <c r="C22" s="85">
        <v>73.92629838693969</v>
      </c>
      <c r="D22" s="85">
        <v>95.3401882431279</v>
      </c>
      <c r="E22" s="85">
        <v>75.12093531311443</v>
      </c>
      <c r="F22" s="85">
        <v>107.56289071093389</v>
      </c>
      <c r="G22" s="85">
        <v>99.49458246440595</v>
      </c>
    </row>
    <row r="23" spans="1:7" ht="12.75">
      <c r="A23" s="84">
        <v>33390</v>
      </c>
      <c r="B23" s="85">
        <v>121.7726730902176</v>
      </c>
      <c r="C23" s="85">
        <v>75.83035393077151</v>
      </c>
      <c r="D23" s="85">
        <v>94.438684771296</v>
      </c>
      <c r="E23" s="85">
        <v>75.44799715205329</v>
      </c>
      <c r="F23" s="85">
        <v>130.5512657705266</v>
      </c>
      <c r="G23" s="85">
        <v>100.72564130299463</v>
      </c>
    </row>
    <row r="24" spans="1:7" ht="12.75">
      <c r="A24" s="84">
        <v>33420</v>
      </c>
      <c r="B24" s="85">
        <v>121.44204796515135</v>
      </c>
      <c r="C24" s="85">
        <v>70.42484109544309</v>
      </c>
      <c r="D24" s="85">
        <v>93.47342395826492</v>
      </c>
      <c r="E24" s="85">
        <v>77.55496815537946</v>
      </c>
      <c r="F24" s="85">
        <v>146.30255979284016</v>
      </c>
      <c r="G24" s="85">
        <v>100.87681325701757</v>
      </c>
    </row>
    <row r="25" spans="1:7" ht="12.75">
      <c r="A25" s="84">
        <v>33451</v>
      </c>
      <c r="B25" s="85">
        <v>120.1679174270917</v>
      </c>
      <c r="C25" s="85">
        <v>72.75451266839565</v>
      </c>
      <c r="D25" s="85">
        <v>97.77727952231497</v>
      </c>
      <c r="E25" s="85">
        <v>79.29136449622689</v>
      </c>
      <c r="F25" s="85">
        <v>134.2407580640415</v>
      </c>
      <c r="G25" s="85">
        <v>101.36906219394007</v>
      </c>
    </row>
    <row r="26" spans="1:7" ht="12.75">
      <c r="A26" s="84">
        <v>33482</v>
      </c>
      <c r="B26" s="85">
        <v>123.14547355796854</v>
      </c>
      <c r="C26" s="85">
        <v>79.33410369093156</v>
      </c>
      <c r="D26" s="85">
        <v>98.65355945169983</v>
      </c>
      <c r="E26" s="85">
        <v>79.05259297507847</v>
      </c>
      <c r="F26" s="85">
        <v>131.82839771828176</v>
      </c>
      <c r="G26" s="85">
        <v>103.53613704087525</v>
      </c>
    </row>
    <row r="27" spans="1:7" ht="12.75">
      <c r="A27" s="84">
        <v>33512</v>
      </c>
      <c r="B27" s="85">
        <v>126.15121512613415</v>
      </c>
      <c r="C27" s="85">
        <v>85.39913791895356</v>
      </c>
      <c r="D27" s="85">
        <v>101.98937110003577</v>
      </c>
      <c r="E27" s="85">
        <v>83.17806842109799</v>
      </c>
      <c r="F27" s="85">
        <v>129.41603737252203</v>
      </c>
      <c r="G27" s="85">
        <v>106.912200315121</v>
      </c>
    </row>
    <row r="28" spans="1:7" ht="12.75">
      <c r="A28" s="84">
        <v>33543</v>
      </c>
      <c r="B28" s="85">
        <v>131.01602876450954</v>
      </c>
      <c r="C28" s="85">
        <v>88.86083443983672</v>
      </c>
      <c r="D28" s="85">
        <v>102.34771216909876</v>
      </c>
      <c r="E28" s="85">
        <v>83.62914169826976</v>
      </c>
      <c r="F28" s="85">
        <v>122.8884740839957</v>
      </c>
      <c r="G28" s="85">
        <v>108.87225785219844</v>
      </c>
    </row>
    <row r="29" spans="1:7" ht="12.75">
      <c r="A29" s="84">
        <v>33573</v>
      </c>
      <c r="B29" s="85">
        <v>127.07498672401461</v>
      </c>
      <c r="C29" s="85">
        <v>88.86083443983672</v>
      </c>
      <c r="D29" s="85">
        <v>105.53943616326816</v>
      </c>
      <c r="E29" s="85">
        <v>84.25888913760355</v>
      </c>
      <c r="F29" s="85">
        <v>127.71319477551518</v>
      </c>
      <c r="G29" s="85">
        <v>108.80704574770667</v>
      </c>
    </row>
    <row r="30" spans="1:7" ht="12.75">
      <c r="A30" s="84">
        <v>33604</v>
      </c>
      <c r="B30" s="85">
        <v>125.55539373873066</v>
      </c>
      <c r="C30" s="85">
        <v>92.02864507126407</v>
      </c>
      <c r="D30" s="85">
        <v>107.65189770907679</v>
      </c>
      <c r="E30" s="85">
        <v>84.84784752971596</v>
      </c>
      <c r="F30" s="85">
        <v>118.06375339247623</v>
      </c>
      <c r="G30" s="85">
        <v>108.77133108226842</v>
      </c>
    </row>
    <row r="31" spans="1:7" ht="12.75">
      <c r="A31" s="84">
        <v>33635</v>
      </c>
      <c r="B31" s="85">
        <v>129.62913114368143</v>
      </c>
      <c r="C31" s="85">
        <v>92.02864507126407</v>
      </c>
      <c r="D31" s="85">
        <v>111.07057327318604</v>
      </c>
      <c r="E31" s="85">
        <v>82.92882827195587</v>
      </c>
      <c r="F31" s="85">
        <v>111.25238300444875</v>
      </c>
      <c r="G31" s="85">
        <v>110.35081315260088</v>
      </c>
    </row>
    <row r="32" spans="1:7" ht="12.75">
      <c r="A32" s="84">
        <v>33664</v>
      </c>
      <c r="B32" s="85">
        <v>124.20035109600467</v>
      </c>
      <c r="C32" s="85">
        <v>91.2539766799652</v>
      </c>
      <c r="D32" s="85">
        <v>110.81771708348992</v>
      </c>
      <c r="E32" s="85">
        <v>85.88768644569294</v>
      </c>
      <c r="F32" s="85">
        <v>116.64471789497053</v>
      </c>
      <c r="G32" s="85">
        <v>109.07501291906517</v>
      </c>
    </row>
    <row r="33" spans="1:7" ht="12.75">
      <c r="A33" s="84">
        <v>33695</v>
      </c>
      <c r="B33" s="85">
        <v>123.4708699500653</v>
      </c>
      <c r="C33" s="85">
        <v>91.2539766799652</v>
      </c>
      <c r="D33" s="85">
        <v>105.67703234606813</v>
      </c>
      <c r="E33" s="85">
        <v>85.52116867006364</v>
      </c>
      <c r="F33" s="85">
        <v>134.2407580640415</v>
      </c>
      <c r="G33" s="85">
        <v>108.64353889970455</v>
      </c>
    </row>
    <row r="34" spans="1:7" ht="12.75">
      <c r="A34" s="84">
        <v>33725</v>
      </c>
      <c r="B34" s="85">
        <v>125.3134462050102</v>
      </c>
      <c r="C34" s="85">
        <v>94.87467912191167</v>
      </c>
      <c r="D34" s="85">
        <v>104.45445092597735</v>
      </c>
      <c r="E34" s="85">
        <v>86.0473629080541</v>
      </c>
      <c r="F34" s="85">
        <v>136.08550421079894</v>
      </c>
      <c r="G34" s="85">
        <v>109.76612134806847</v>
      </c>
    </row>
    <row r="35" spans="1:7" ht="12.75">
      <c r="A35" s="84">
        <v>33756</v>
      </c>
      <c r="B35" s="85">
        <v>126.78501608812425</v>
      </c>
      <c r="C35" s="85">
        <v>99.99477696883362</v>
      </c>
      <c r="D35" s="85">
        <v>103.6756441729473</v>
      </c>
      <c r="E35" s="85">
        <v>87.26729083192517</v>
      </c>
      <c r="F35" s="85">
        <v>147.012077541593</v>
      </c>
      <c r="G35" s="85">
        <v>111.88482254576273</v>
      </c>
    </row>
    <row r="36" spans="1:7" ht="12.75">
      <c r="A36" s="84">
        <v>33786</v>
      </c>
      <c r="B36" s="85">
        <v>125.65534683155606</v>
      </c>
      <c r="C36" s="85">
        <v>100.8859112564366</v>
      </c>
      <c r="D36" s="85">
        <v>98.9073989966092</v>
      </c>
      <c r="E36" s="85">
        <v>82.70954332985961</v>
      </c>
      <c r="F36" s="85">
        <v>146.30255979284016</v>
      </c>
      <c r="G36" s="85">
        <v>109.65135225684624</v>
      </c>
    </row>
    <row r="37" spans="1:7" ht="12.75">
      <c r="A37" s="84">
        <v>33817</v>
      </c>
      <c r="B37" s="85">
        <v>126.64581311722468</v>
      </c>
      <c r="C37" s="85">
        <v>98.76199167191557</v>
      </c>
      <c r="D37" s="85">
        <v>94.20538310156539</v>
      </c>
      <c r="E37" s="85">
        <v>80.83562956093007</v>
      </c>
      <c r="F37" s="85">
        <v>139.4911894048127</v>
      </c>
      <c r="G37" s="85">
        <v>107.60659610767472</v>
      </c>
    </row>
    <row r="38" spans="1:7" ht="12.75">
      <c r="A38" s="84">
        <v>33848</v>
      </c>
      <c r="B38" s="85">
        <v>124.51187285750748</v>
      </c>
      <c r="C38" s="85">
        <v>101.57337383614937</v>
      </c>
      <c r="D38" s="85">
        <v>97.69544166821431</v>
      </c>
      <c r="E38" s="85">
        <v>82.84453403974432</v>
      </c>
      <c r="F38" s="85">
        <v>132.11220481778292</v>
      </c>
      <c r="G38" s="85">
        <v>108.03645286435989</v>
      </c>
    </row>
    <row r="39" spans="1:7" ht="12.75">
      <c r="A39" s="84">
        <v>33878</v>
      </c>
      <c r="B39" s="85">
        <v>122.7845463052037</v>
      </c>
      <c r="C39" s="85">
        <v>95.88047362263762</v>
      </c>
      <c r="D39" s="85">
        <v>97.59594810464952</v>
      </c>
      <c r="E39" s="85">
        <v>82.93312951621617</v>
      </c>
      <c r="F39" s="85">
        <v>123.59799183274858</v>
      </c>
      <c r="G39" s="85">
        <v>105.85378915437907</v>
      </c>
    </row>
    <row r="40" spans="1:7" ht="12.75">
      <c r="A40" s="84">
        <v>33909</v>
      </c>
      <c r="B40" s="85">
        <v>128.0151307791494</v>
      </c>
      <c r="C40" s="85">
        <v>93.6090223739133</v>
      </c>
      <c r="D40" s="85">
        <v>98.81416076342569</v>
      </c>
      <c r="E40" s="85">
        <v>85.47754363412746</v>
      </c>
      <c r="F40" s="85">
        <v>121.61134213624057</v>
      </c>
      <c r="G40" s="85">
        <v>107.83691072484766</v>
      </c>
    </row>
    <row r="41" spans="1:7" ht="12.75">
      <c r="A41" s="84">
        <v>33939</v>
      </c>
      <c r="B41" s="85">
        <v>119.89899934026394</v>
      </c>
      <c r="C41" s="85">
        <v>92.68504188307767</v>
      </c>
      <c r="D41" s="85">
        <v>97.55674220956227</v>
      </c>
      <c r="E41" s="85">
        <v>83.99708999995028</v>
      </c>
      <c r="F41" s="85">
        <v>115.65139304671652</v>
      </c>
      <c r="G41" s="85">
        <v>103.88304815176608</v>
      </c>
    </row>
    <row r="42" spans="1:7" ht="12.75">
      <c r="A42" s="84">
        <v>33970</v>
      </c>
      <c r="B42" s="85">
        <v>121.89370975745265</v>
      </c>
      <c r="C42" s="85">
        <v>92.51953745074185</v>
      </c>
      <c r="D42" s="85">
        <v>98.68333885874834</v>
      </c>
      <c r="E42" s="85">
        <v>85.24429551681823</v>
      </c>
      <c r="F42" s="85">
        <v>116.92852499447166</v>
      </c>
      <c r="G42" s="85">
        <v>105.12240300934309</v>
      </c>
    </row>
    <row r="43" spans="1:7" ht="12.75">
      <c r="A43" s="84">
        <v>34001</v>
      </c>
      <c r="B43" s="85">
        <v>121.35011841140577</v>
      </c>
      <c r="C43" s="85">
        <v>93.73344713793685</v>
      </c>
      <c r="D43" s="85">
        <v>97.36632841657773</v>
      </c>
      <c r="E43" s="85">
        <v>84.99244670772994</v>
      </c>
      <c r="F43" s="85">
        <v>121.46943858648997</v>
      </c>
      <c r="G43" s="85">
        <v>105.07152207963718</v>
      </c>
    </row>
    <row r="44" spans="1:7" ht="12.75">
      <c r="A44" s="84">
        <v>34029</v>
      </c>
      <c r="B44" s="85">
        <v>121.21640480309817</v>
      </c>
      <c r="C44" s="85">
        <v>92.54541098114355</v>
      </c>
      <c r="D44" s="85">
        <v>97.24888385226552</v>
      </c>
      <c r="E44" s="85">
        <v>83.62956611469</v>
      </c>
      <c r="F44" s="85">
        <v>150.70156983510788</v>
      </c>
      <c r="G44" s="85">
        <v>106.70902845546027</v>
      </c>
    </row>
    <row r="45" spans="1:7" ht="12.75">
      <c r="A45" s="84">
        <v>34060</v>
      </c>
      <c r="B45" s="85">
        <v>117.7211366180257</v>
      </c>
      <c r="C45" s="85">
        <v>91.04930019649137</v>
      </c>
      <c r="D45" s="85">
        <v>96.36242256343479</v>
      </c>
      <c r="E45" s="85">
        <v>83.249801090551</v>
      </c>
      <c r="F45" s="85">
        <v>158.22245797188825</v>
      </c>
      <c r="G45" s="85">
        <v>105.49247426015944</v>
      </c>
    </row>
    <row r="46" spans="1:7" ht="12.75">
      <c r="A46" s="84">
        <v>34090</v>
      </c>
      <c r="B46" s="85">
        <v>119.04864942763625</v>
      </c>
      <c r="C46" s="85">
        <v>89.81631679983805</v>
      </c>
      <c r="D46" s="85">
        <v>93.27147563692985</v>
      </c>
      <c r="E46" s="85">
        <v>82.41662100255034</v>
      </c>
      <c r="F46" s="85">
        <v>167.87189935492717</v>
      </c>
      <c r="G46" s="85">
        <v>105.48573366002977</v>
      </c>
    </row>
    <row r="47" spans="1:7" ht="12.75">
      <c r="A47" s="84">
        <v>34121</v>
      </c>
      <c r="B47" s="85">
        <v>119.68288289418574</v>
      </c>
      <c r="C47" s="85">
        <v>89.85614829982553</v>
      </c>
      <c r="D47" s="85">
        <v>88.80185596589433</v>
      </c>
      <c r="E47" s="85">
        <v>81.82282988755956</v>
      </c>
      <c r="F47" s="85">
        <v>147.43778819084474</v>
      </c>
      <c r="G47" s="85">
        <v>102.94201403030537</v>
      </c>
    </row>
    <row r="48" spans="1:7" ht="12.75">
      <c r="A48" s="84">
        <v>34151</v>
      </c>
      <c r="B48" s="85">
        <v>118.84922190986273</v>
      </c>
      <c r="C48" s="85">
        <v>86.41377393071136</v>
      </c>
      <c r="D48" s="85">
        <v>94.0195620027034</v>
      </c>
      <c r="E48" s="85">
        <v>85.72331919805006</v>
      </c>
      <c r="F48" s="85">
        <v>137.3626361585541</v>
      </c>
      <c r="G48" s="85">
        <v>103.31722070150536</v>
      </c>
    </row>
    <row r="49" spans="1:7" ht="12.75">
      <c r="A49" s="84">
        <v>34182</v>
      </c>
      <c r="B49" s="85">
        <v>114.92750648249594</v>
      </c>
      <c r="C49" s="85">
        <v>83.32931063562764</v>
      </c>
      <c r="D49" s="85">
        <v>95.52466408113126</v>
      </c>
      <c r="E49" s="85">
        <v>84.50109505420428</v>
      </c>
      <c r="F49" s="85">
        <v>132.53791546703462</v>
      </c>
      <c r="G49" s="85">
        <v>101.32579507050488</v>
      </c>
    </row>
    <row r="50" spans="1:7" ht="12.75">
      <c r="A50" s="84">
        <v>34213</v>
      </c>
      <c r="B50" s="85">
        <v>116.20547642658634</v>
      </c>
      <c r="C50" s="85">
        <v>78.57051341451012</v>
      </c>
      <c r="D50" s="85">
        <v>98.42521457243488</v>
      </c>
      <c r="E50" s="85">
        <v>84.16383328806573</v>
      </c>
      <c r="F50" s="85">
        <v>135.37598646204606</v>
      </c>
      <c r="G50" s="85">
        <v>101.91582918210892</v>
      </c>
    </row>
    <row r="51" spans="1:7" ht="12.75">
      <c r="A51" s="84">
        <v>34243</v>
      </c>
      <c r="B51" s="85">
        <v>117.74340423287444</v>
      </c>
      <c r="C51" s="85">
        <v>71.65640942865535</v>
      </c>
      <c r="D51" s="85">
        <v>104.14835304412898</v>
      </c>
      <c r="E51" s="85">
        <v>83.54561747261114</v>
      </c>
      <c r="F51" s="85">
        <v>146.018752693339</v>
      </c>
      <c r="G51" s="85">
        <v>103.52384348803585</v>
      </c>
    </row>
    <row r="52" spans="1:7" ht="12.75">
      <c r="A52" s="84">
        <v>34274</v>
      </c>
      <c r="B52" s="85">
        <v>116.74975292108802</v>
      </c>
      <c r="C52" s="85">
        <v>72.10197657245685</v>
      </c>
      <c r="D52" s="85">
        <v>113.1591882551154</v>
      </c>
      <c r="E52" s="85">
        <v>90.22557691136043</v>
      </c>
      <c r="F52" s="85">
        <v>143.60639234757926</v>
      </c>
      <c r="G52" s="85">
        <v>106.47088567201419</v>
      </c>
    </row>
    <row r="53" spans="1:7" ht="12.75">
      <c r="A53" s="84">
        <v>34304</v>
      </c>
      <c r="B53" s="85">
        <v>111.69406765876282</v>
      </c>
      <c r="C53" s="85">
        <v>73.1310901614847</v>
      </c>
      <c r="D53" s="85">
        <v>116.47938998246784</v>
      </c>
      <c r="E53" s="85">
        <v>101.92148287694505</v>
      </c>
      <c r="F53" s="85">
        <v>149.28253433760216</v>
      </c>
      <c r="G53" s="85">
        <v>107.85436657121276</v>
      </c>
    </row>
    <row r="54" spans="1:7" ht="12.75">
      <c r="A54" s="84">
        <v>34335</v>
      </c>
      <c r="B54" s="85">
        <v>112.87873979649817</v>
      </c>
      <c r="C54" s="85">
        <v>79.39035829253535</v>
      </c>
      <c r="D54" s="85">
        <v>115.9050471401388</v>
      </c>
      <c r="E54" s="85">
        <v>102.76937425652464</v>
      </c>
      <c r="F54" s="85">
        <v>146.1606562430896</v>
      </c>
      <c r="G54" s="85">
        <v>109.05418496415528</v>
      </c>
    </row>
    <row r="55" spans="1:7" ht="12.75">
      <c r="A55" s="84">
        <v>34366</v>
      </c>
      <c r="B55" s="85">
        <v>113.42465534590774</v>
      </c>
      <c r="C55" s="85">
        <v>79.2979602434518</v>
      </c>
      <c r="D55" s="85">
        <v>113.25608302421884</v>
      </c>
      <c r="E55" s="85">
        <v>97.630097581299</v>
      </c>
      <c r="F55" s="85">
        <v>153.53964083011934</v>
      </c>
      <c r="G55" s="85">
        <v>108.31374874155347</v>
      </c>
    </row>
    <row r="56" spans="1:7" ht="12.75">
      <c r="A56" s="84">
        <v>34394</v>
      </c>
      <c r="B56" s="85">
        <v>112.1090528609015</v>
      </c>
      <c r="C56" s="85">
        <v>80.16937418519133</v>
      </c>
      <c r="D56" s="85">
        <v>108.5798463567407</v>
      </c>
      <c r="E56" s="85">
        <v>98.8028894699497</v>
      </c>
      <c r="F56" s="85">
        <v>166.59476740717201</v>
      </c>
      <c r="G56" s="85">
        <v>107.84140087705455</v>
      </c>
    </row>
    <row r="57" spans="1:7" ht="12.75">
      <c r="A57" s="84">
        <v>34425</v>
      </c>
      <c r="B57" s="85">
        <v>111.31530686792543</v>
      </c>
      <c r="C57" s="85">
        <v>73.40375152008734</v>
      </c>
      <c r="D57" s="85">
        <v>105.74866919594099</v>
      </c>
      <c r="E57" s="85">
        <v>101.70194448473575</v>
      </c>
      <c r="F57" s="85">
        <v>156.23580827538024</v>
      </c>
      <c r="G57" s="85">
        <v>105.32664596832458</v>
      </c>
    </row>
    <row r="58" spans="1:7" ht="12.75">
      <c r="A58" s="84">
        <v>34455</v>
      </c>
      <c r="B58" s="85">
        <v>117.65494721998411</v>
      </c>
      <c r="C58" s="85">
        <v>73.40375152008734</v>
      </c>
      <c r="D58" s="85">
        <v>104.34374931745971</v>
      </c>
      <c r="E58" s="85">
        <v>107.17259591587369</v>
      </c>
      <c r="F58" s="85">
        <v>164.32431061116287</v>
      </c>
      <c r="G58" s="85">
        <v>108.5046826157125</v>
      </c>
    </row>
    <row r="59" spans="1:7" ht="12.75">
      <c r="A59" s="84">
        <v>34486</v>
      </c>
      <c r="B59" s="85">
        <v>114.51783282412458</v>
      </c>
      <c r="C59" s="85">
        <v>78.0121648528494</v>
      </c>
      <c r="D59" s="85">
        <v>101.55189617634284</v>
      </c>
      <c r="E59" s="85">
        <v>107.8484642767727</v>
      </c>
      <c r="F59" s="85">
        <v>170.9937774494398</v>
      </c>
      <c r="G59" s="85">
        <v>108.00690413401198</v>
      </c>
    </row>
    <row r="60" spans="1:7" ht="12.75">
      <c r="A60" s="84">
        <v>34516</v>
      </c>
      <c r="B60" s="85">
        <v>114.67175635349885</v>
      </c>
      <c r="C60" s="85">
        <v>78.74847696516389</v>
      </c>
      <c r="D60" s="85">
        <v>94.47780942869697</v>
      </c>
      <c r="E60" s="85">
        <v>105.7809083028785</v>
      </c>
      <c r="F60" s="85">
        <v>167.0204780564237</v>
      </c>
      <c r="G60" s="85">
        <v>105.68466319937022</v>
      </c>
    </row>
    <row r="61" spans="1:7" ht="12.75">
      <c r="A61" s="84">
        <v>34547</v>
      </c>
      <c r="B61" s="85">
        <v>117.21764222579377</v>
      </c>
      <c r="C61" s="85">
        <v>80.408769568314</v>
      </c>
      <c r="D61" s="85">
        <v>96.6192227139101</v>
      </c>
      <c r="E61" s="85">
        <v>114.60625173242143</v>
      </c>
      <c r="F61" s="85">
        <v>171.70329519819262</v>
      </c>
      <c r="G61" s="85">
        <v>109.0155643726522</v>
      </c>
    </row>
    <row r="62" spans="1:7" ht="12.75">
      <c r="A62" s="84">
        <v>34578</v>
      </c>
      <c r="B62" s="85">
        <v>117.05237532802877</v>
      </c>
      <c r="C62" s="85">
        <v>86.61220287000818</v>
      </c>
      <c r="D62" s="85">
        <v>101.51419483688018</v>
      </c>
      <c r="E62" s="85">
        <v>125.83982347749405</v>
      </c>
      <c r="F62" s="85">
        <v>178.65656913597067</v>
      </c>
      <c r="G62" s="85">
        <v>113.41871934538739</v>
      </c>
    </row>
    <row r="63" spans="1:7" ht="12.75">
      <c r="A63" s="84">
        <v>34608</v>
      </c>
      <c r="B63" s="85">
        <v>116.92454427759758</v>
      </c>
      <c r="C63" s="85">
        <v>90.34756552507761</v>
      </c>
      <c r="D63" s="85">
        <v>103.6961163769766</v>
      </c>
      <c r="E63" s="85">
        <v>123.4432752477628</v>
      </c>
      <c r="F63" s="85">
        <v>180.9270259319798</v>
      </c>
      <c r="G63" s="85">
        <v>114.41710818854565</v>
      </c>
    </row>
    <row r="64" spans="1:7" ht="12.75">
      <c r="A64" s="84">
        <v>34639</v>
      </c>
      <c r="B64" s="85">
        <v>119.01926200158854</v>
      </c>
      <c r="C64" s="85">
        <v>92.19552650674892</v>
      </c>
      <c r="D64" s="85">
        <v>102.63958126796503</v>
      </c>
      <c r="E64" s="85">
        <v>137.5155051200625</v>
      </c>
      <c r="F64" s="85">
        <v>197.81354835229794</v>
      </c>
      <c r="G64" s="85">
        <v>118.37788470453333</v>
      </c>
    </row>
    <row r="65" spans="1:7" ht="12.75">
      <c r="A65" s="84">
        <v>34669</v>
      </c>
      <c r="B65" s="85">
        <v>113.31817014615137</v>
      </c>
      <c r="C65" s="85">
        <v>95.48532201801689</v>
      </c>
      <c r="D65" s="85">
        <v>105.33669028617906</v>
      </c>
      <c r="E65" s="85">
        <v>138.15356732494854</v>
      </c>
      <c r="F65" s="85">
        <v>208.17250748408975</v>
      </c>
      <c r="G65" s="85">
        <v>118.51906950228603</v>
      </c>
    </row>
    <row r="66" spans="1:7" ht="12.75">
      <c r="A66" s="84">
        <v>34700</v>
      </c>
      <c r="B66" s="85">
        <v>111.40263047187275</v>
      </c>
      <c r="C66" s="85">
        <v>102.98293498381557</v>
      </c>
      <c r="D66" s="85">
        <v>105.77598434754756</v>
      </c>
      <c r="E66" s="85">
        <v>129.81908179415666</v>
      </c>
      <c r="F66" s="85">
        <v>209.44963943184484</v>
      </c>
      <c r="G66" s="85">
        <v>118.14206700268983</v>
      </c>
    </row>
    <row r="67" spans="1:7" ht="12.75">
      <c r="A67" s="84">
        <v>34731</v>
      </c>
      <c r="B67" s="85">
        <v>118.80337359770527</v>
      </c>
      <c r="C67" s="85">
        <v>106.24998596751398</v>
      </c>
      <c r="D67" s="85">
        <v>104.94521806610503</v>
      </c>
      <c r="E67" s="85">
        <v>128.85578020781043</v>
      </c>
      <c r="F67" s="85">
        <v>204.48301519057486</v>
      </c>
      <c r="G67" s="85">
        <v>120.53965615341826</v>
      </c>
    </row>
    <row r="68" spans="1:7" ht="12.75">
      <c r="A68" s="84">
        <v>34759</v>
      </c>
      <c r="B68" s="85">
        <v>120.99801208392907</v>
      </c>
      <c r="C68" s="85">
        <v>107.24802431399105</v>
      </c>
      <c r="D68" s="85">
        <v>104.30881626838263</v>
      </c>
      <c r="E68" s="85">
        <v>130.8386303673555</v>
      </c>
      <c r="F68" s="85">
        <v>207.0372790860852</v>
      </c>
      <c r="G68" s="85">
        <v>121.7613037027898</v>
      </c>
    </row>
    <row r="69" spans="1:7" ht="12.75">
      <c r="A69" s="84">
        <v>34790</v>
      </c>
      <c r="B69" s="85">
        <v>117.2428410043692</v>
      </c>
      <c r="C69" s="85">
        <v>106.27642746455106</v>
      </c>
      <c r="D69" s="85">
        <v>105.23708497551863</v>
      </c>
      <c r="E69" s="85">
        <v>121.52061791810836</v>
      </c>
      <c r="F69" s="85">
        <v>194.4078631582842</v>
      </c>
      <c r="G69" s="85">
        <v>118.3162312342383</v>
      </c>
    </row>
    <row r="70" spans="1:7" ht="12.75">
      <c r="A70" s="84">
        <v>34820</v>
      </c>
      <c r="B70" s="85">
        <v>115.81385842945568</v>
      </c>
      <c r="C70" s="85">
        <v>106.54842909339884</v>
      </c>
      <c r="D70" s="85">
        <v>109.63082121877908</v>
      </c>
      <c r="E70" s="85">
        <v>119.46208605201699</v>
      </c>
      <c r="F70" s="85">
        <v>191.8535992627739</v>
      </c>
      <c r="G70" s="85">
        <v>118.58237450522317</v>
      </c>
    </row>
    <row r="71" spans="1:7" ht="12.75">
      <c r="A71" s="84">
        <v>34851</v>
      </c>
      <c r="B71" s="85">
        <v>113.0115038879995</v>
      </c>
      <c r="C71" s="85">
        <v>106.54842909339884</v>
      </c>
      <c r="D71" s="85">
        <v>116.73628288108777</v>
      </c>
      <c r="E71" s="85">
        <v>124.83816778898706</v>
      </c>
      <c r="F71" s="85">
        <v>198.9487767503025</v>
      </c>
      <c r="G71" s="85">
        <v>120.810523447212</v>
      </c>
    </row>
    <row r="72" spans="1:7" ht="12.75">
      <c r="A72" s="84">
        <v>34881</v>
      </c>
      <c r="B72" s="85">
        <v>119.19202059537974</v>
      </c>
      <c r="C72" s="85">
        <v>112.73275764928452</v>
      </c>
      <c r="D72" s="85">
        <v>124.89530992135695</v>
      </c>
      <c r="E72" s="85">
        <v>129.90066843513256</v>
      </c>
      <c r="F72" s="85">
        <v>192.84692411102787</v>
      </c>
      <c r="G72" s="85">
        <v>126.48462335700306</v>
      </c>
    </row>
    <row r="73" spans="1:7" ht="12.75">
      <c r="A73" s="84">
        <v>34912</v>
      </c>
      <c r="B73" s="85">
        <v>118.36473366436022</v>
      </c>
      <c r="C73" s="85">
        <v>112.7205495438982</v>
      </c>
      <c r="D73" s="85">
        <v>122.33548561747389</v>
      </c>
      <c r="E73" s="85">
        <v>124.89793221867905</v>
      </c>
      <c r="F73" s="85">
        <v>184.190807576243</v>
      </c>
      <c r="G73" s="85">
        <v>124.16800462696096</v>
      </c>
    </row>
    <row r="74" spans="1:7" ht="12.75">
      <c r="A74" s="84">
        <v>34943</v>
      </c>
      <c r="B74" s="85">
        <v>123.12630462431784</v>
      </c>
      <c r="C74" s="85">
        <v>112.79132738181663</v>
      </c>
      <c r="D74" s="85">
        <v>128.04568131902258</v>
      </c>
      <c r="E74" s="85">
        <v>120.31917036586994</v>
      </c>
      <c r="F74" s="85">
        <v>165.88524965841916</v>
      </c>
      <c r="G74" s="85">
        <v>125.41462353270313</v>
      </c>
    </row>
    <row r="75" spans="1:7" ht="12.75">
      <c r="A75" s="84">
        <v>34973</v>
      </c>
      <c r="B75" s="85">
        <v>124.86667750349821</v>
      </c>
      <c r="C75" s="85">
        <v>113.88459729564644</v>
      </c>
      <c r="D75" s="85">
        <v>135.6049442754743</v>
      </c>
      <c r="E75" s="85">
        <v>125.75283636872989</v>
      </c>
      <c r="F75" s="85">
        <v>168.01380290467773</v>
      </c>
      <c r="G75" s="85">
        <v>129.1766658494672</v>
      </c>
    </row>
    <row r="76" spans="1:7" ht="12.75">
      <c r="A76" s="84">
        <v>35004</v>
      </c>
      <c r="B76" s="85">
        <v>121.50436768902205</v>
      </c>
      <c r="C76" s="85">
        <v>113.88459729564644</v>
      </c>
      <c r="D76" s="85">
        <v>135.75844343718077</v>
      </c>
      <c r="E76" s="85">
        <v>124.53471284096614</v>
      </c>
      <c r="F76" s="85">
        <v>170.00045260118574</v>
      </c>
      <c r="G76" s="85">
        <v>128.02155270867004</v>
      </c>
    </row>
    <row r="77" spans="1:7" ht="12.75">
      <c r="A77" s="84">
        <v>35034</v>
      </c>
      <c r="B77" s="85">
        <v>116.92298977870496</v>
      </c>
      <c r="C77" s="85">
        <v>113.39341867807072</v>
      </c>
      <c r="D77" s="85">
        <v>139.13043101114437</v>
      </c>
      <c r="E77" s="85">
        <v>119.1558455507738</v>
      </c>
      <c r="F77" s="85">
        <v>174.68326974295465</v>
      </c>
      <c r="G77" s="85">
        <v>126.83951891638262</v>
      </c>
    </row>
    <row r="78" spans="1:7" ht="12.75">
      <c r="A78" s="84">
        <v>35065</v>
      </c>
      <c r="B78" s="85">
        <v>124.07868900342936</v>
      </c>
      <c r="C78" s="85">
        <v>113.26833874193136</v>
      </c>
      <c r="D78" s="85">
        <v>140.13728525774883</v>
      </c>
      <c r="E78" s="85">
        <v>112.30929499987778</v>
      </c>
      <c r="F78" s="85">
        <v>177.80514783746725</v>
      </c>
      <c r="G78" s="85">
        <v>128.83224967002792</v>
      </c>
    </row>
    <row r="79" spans="1:7" ht="12.75">
      <c r="A79" s="84">
        <v>35096</v>
      </c>
      <c r="B79" s="85">
        <v>123.22827618111454</v>
      </c>
      <c r="C79" s="85">
        <v>113.02598629637221</v>
      </c>
      <c r="D79" s="85">
        <v>143.8261796714761</v>
      </c>
      <c r="E79" s="85">
        <v>108.81583689352459</v>
      </c>
      <c r="F79" s="85">
        <v>181.7784472304833</v>
      </c>
      <c r="G79" s="85">
        <v>129.28930610597388</v>
      </c>
    </row>
    <row r="80" spans="1:7" ht="12.75">
      <c r="A80" s="84">
        <v>35125</v>
      </c>
      <c r="B80" s="85">
        <v>126.75682321955651</v>
      </c>
      <c r="C80" s="85">
        <v>111.48572548952068</v>
      </c>
      <c r="D80" s="85">
        <v>146.2541290716797</v>
      </c>
      <c r="E80" s="85">
        <v>107.74067027699684</v>
      </c>
      <c r="F80" s="85">
        <v>183.19748272798898</v>
      </c>
      <c r="G80" s="85">
        <v>130.86536368770544</v>
      </c>
    </row>
    <row r="81" spans="1:7" ht="12.75">
      <c r="A81" s="84">
        <v>35156</v>
      </c>
      <c r="B81" s="85">
        <v>124.69207426813512</v>
      </c>
      <c r="C81" s="85">
        <v>111.27144729692404</v>
      </c>
      <c r="D81" s="85">
        <v>160.14832306311664</v>
      </c>
      <c r="E81" s="85">
        <v>116.16873503441253</v>
      </c>
      <c r="F81" s="85">
        <v>170.00045260118574</v>
      </c>
      <c r="G81" s="85">
        <v>134.12498382138926</v>
      </c>
    </row>
    <row r="82" spans="1:7" ht="12.75">
      <c r="A82" s="84">
        <v>35186</v>
      </c>
      <c r="B82" s="85">
        <v>130.669844259067</v>
      </c>
      <c r="C82" s="85">
        <v>108.539133226799</v>
      </c>
      <c r="D82" s="85">
        <v>167.66859423856422</v>
      </c>
      <c r="E82" s="85">
        <v>116.58954253419667</v>
      </c>
      <c r="F82" s="85">
        <v>161.628143165902</v>
      </c>
      <c r="G82" s="85">
        <v>137.2394490546095</v>
      </c>
    </row>
    <row r="83" spans="1:7" ht="12.75">
      <c r="A83" s="84">
        <v>35217</v>
      </c>
      <c r="B83" s="85">
        <v>130.02553834152448</v>
      </c>
      <c r="C83" s="85">
        <v>108.78305200823655</v>
      </c>
      <c r="D83" s="85">
        <v>158.54318763669303</v>
      </c>
      <c r="E83" s="85">
        <v>110.20673863880552</v>
      </c>
      <c r="F83" s="85">
        <v>172.69662004644664</v>
      </c>
      <c r="G83" s="85">
        <v>134.47441500853304</v>
      </c>
    </row>
    <row r="84" spans="1:7" ht="12.75">
      <c r="A84" s="84">
        <v>35247</v>
      </c>
      <c r="B84" s="85">
        <v>129.73688639522322</v>
      </c>
      <c r="C84" s="85">
        <v>109.03533797221266</v>
      </c>
      <c r="D84" s="85">
        <v>153.07441897615698</v>
      </c>
      <c r="E84" s="85">
        <v>106.52674917093701</v>
      </c>
      <c r="F84" s="85">
        <v>181.7784472304833</v>
      </c>
      <c r="G84" s="85">
        <v>133.06611998968148</v>
      </c>
    </row>
    <row r="85" spans="1:7" ht="12.75">
      <c r="A85" s="84">
        <v>35278</v>
      </c>
      <c r="B85" s="85">
        <v>133.96579638669036</v>
      </c>
      <c r="C85" s="85">
        <v>108.23497903628048</v>
      </c>
      <c r="D85" s="85">
        <v>144.68275387721346</v>
      </c>
      <c r="E85" s="85">
        <v>110.77045387105701</v>
      </c>
      <c r="F85" s="85">
        <v>175.53469104145807</v>
      </c>
      <c r="G85" s="85">
        <v>132.27363145445446</v>
      </c>
    </row>
    <row r="86" spans="1:7" ht="12.75">
      <c r="A86" s="84">
        <v>35309</v>
      </c>
      <c r="B86" s="85">
        <v>133.31770232831033</v>
      </c>
      <c r="C86" s="85">
        <v>107.6000380561157</v>
      </c>
      <c r="D86" s="85">
        <v>126.28650106607725</v>
      </c>
      <c r="E86" s="85">
        <v>114.12477472618218</v>
      </c>
      <c r="F86" s="85">
        <v>169.14903130268232</v>
      </c>
      <c r="G86" s="85">
        <v>126.96402191788019</v>
      </c>
    </row>
    <row r="87" spans="1:7" ht="12.75">
      <c r="A87" s="84">
        <v>35339</v>
      </c>
      <c r="B87" s="85">
        <v>130.0416454996945</v>
      </c>
      <c r="C87" s="85">
        <v>108.539133226799</v>
      </c>
      <c r="D87" s="85">
        <v>119.76400753244369</v>
      </c>
      <c r="E87" s="85">
        <v>109.64692737466318</v>
      </c>
      <c r="F87" s="85">
        <v>157.79674732263652</v>
      </c>
      <c r="G87" s="85">
        <v>122.7610281821139</v>
      </c>
    </row>
    <row r="88" spans="1:7" ht="12.75">
      <c r="A88" s="84">
        <v>35370</v>
      </c>
      <c r="B88" s="85">
        <v>127.86597007195</v>
      </c>
      <c r="C88" s="85">
        <v>106.32692569277707</v>
      </c>
      <c r="D88" s="85">
        <v>113.94985777949415</v>
      </c>
      <c r="E88" s="85">
        <v>110.63986586414845</v>
      </c>
      <c r="F88" s="85">
        <v>152.12060533261362</v>
      </c>
      <c r="G88" s="85">
        <v>119.7880213634835</v>
      </c>
    </row>
    <row r="89" spans="1:7" ht="12.75">
      <c r="A89" s="84">
        <v>35400</v>
      </c>
      <c r="B89" s="85">
        <v>126.62132627096054</v>
      </c>
      <c r="C89" s="85">
        <v>106.5912214248143</v>
      </c>
      <c r="D89" s="85">
        <v>114.41523590949289</v>
      </c>
      <c r="E89" s="85">
        <v>111.02849793212374</v>
      </c>
      <c r="F89" s="85">
        <v>152.40441243211478</v>
      </c>
      <c r="G89" s="85">
        <v>119.60192941084927</v>
      </c>
    </row>
    <row r="90" spans="1:7" ht="12.75">
      <c r="A90" s="84">
        <v>35431</v>
      </c>
      <c r="B90" s="85">
        <v>121.5994119524298</v>
      </c>
      <c r="C90" s="85">
        <v>106.80040098827821</v>
      </c>
      <c r="D90" s="85">
        <v>114.57099981282165</v>
      </c>
      <c r="E90" s="85">
        <v>112.49027559176024</v>
      </c>
      <c r="F90" s="85">
        <v>151.6948946833619</v>
      </c>
      <c r="G90" s="85">
        <v>118.09125502681593</v>
      </c>
    </row>
    <row r="91" spans="1:7" ht="12.75">
      <c r="A91" s="84">
        <v>35462</v>
      </c>
      <c r="B91" s="85">
        <v>125.09040903269705</v>
      </c>
      <c r="C91" s="85">
        <v>105.717740481337</v>
      </c>
      <c r="D91" s="85">
        <v>115.45940458782314</v>
      </c>
      <c r="E91" s="85">
        <v>113.33451335358222</v>
      </c>
      <c r="F91" s="85">
        <v>153.39773728036877</v>
      </c>
      <c r="G91" s="85">
        <v>119.60542111556136</v>
      </c>
    </row>
    <row r="92" spans="1:7" ht="12.75">
      <c r="A92" s="84">
        <v>35490</v>
      </c>
      <c r="B92" s="85">
        <v>129.97273681236686</v>
      </c>
      <c r="C92" s="85">
        <v>105.34857452551381</v>
      </c>
      <c r="D92" s="85">
        <v>118.90123300816136</v>
      </c>
      <c r="E92" s="85">
        <v>111.41543463751091</v>
      </c>
      <c r="F92" s="85">
        <v>157.65484377288595</v>
      </c>
      <c r="G92" s="85">
        <v>122.20822964696158</v>
      </c>
    </row>
    <row r="93" spans="1:7" ht="12.75">
      <c r="A93" s="84">
        <v>35521</v>
      </c>
      <c r="B93" s="85">
        <v>129.84037115046914</v>
      </c>
      <c r="C93" s="85">
        <v>103.90772970894729</v>
      </c>
      <c r="D93" s="85">
        <v>119.07701228149801</v>
      </c>
      <c r="E93" s="85">
        <v>111.93488833914438</v>
      </c>
      <c r="F93" s="85">
        <v>160.35101121814682</v>
      </c>
      <c r="G93" s="85">
        <v>122.23638848506218</v>
      </c>
    </row>
    <row r="94" spans="1:7" ht="12.75">
      <c r="A94" s="84">
        <v>35551</v>
      </c>
      <c r="B94" s="85">
        <v>131.62973839848348</v>
      </c>
      <c r="C94" s="85">
        <v>104.25547406757059</v>
      </c>
      <c r="D94" s="85">
        <v>115.56751053981284</v>
      </c>
      <c r="E94" s="85">
        <v>112.63633097550039</v>
      </c>
      <c r="F94" s="85">
        <v>158.08055442213765</v>
      </c>
      <c r="G94" s="85">
        <v>121.89918450831024</v>
      </c>
    </row>
    <row r="95" spans="1:7" ht="12.75">
      <c r="A95" s="84">
        <v>35582</v>
      </c>
      <c r="B95" s="85">
        <v>125.69141144828333</v>
      </c>
      <c r="C95" s="85">
        <v>103.58815153236594</v>
      </c>
      <c r="D95" s="85">
        <v>109.36559369282713</v>
      </c>
      <c r="E95" s="85">
        <v>109.63473727313398</v>
      </c>
      <c r="F95" s="85">
        <v>162.19575736490427</v>
      </c>
      <c r="G95" s="85">
        <v>117.91382858397795</v>
      </c>
    </row>
    <row r="96" spans="1:7" ht="12.75">
      <c r="A96" s="84">
        <v>35612</v>
      </c>
      <c r="B96" s="85">
        <v>123.84233488824738</v>
      </c>
      <c r="C96" s="85">
        <v>102.64994521137167</v>
      </c>
      <c r="D96" s="85">
        <v>104.81165524732238</v>
      </c>
      <c r="E96" s="85">
        <v>104.84784904541122</v>
      </c>
      <c r="F96" s="85">
        <v>159.21578282014227</v>
      </c>
      <c r="G96" s="85">
        <v>114.9858432888831</v>
      </c>
    </row>
    <row r="97" spans="1:7" ht="12.75">
      <c r="A97" s="84">
        <v>35643</v>
      </c>
      <c r="B97" s="85">
        <v>123.04113172114744</v>
      </c>
      <c r="C97" s="85">
        <v>102.41573410449061</v>
      </c>
      <c r="D97" s="85">
        <v>110.35682359093406</v>
      </c>
      <c r="E97" s="85">
        <v>104.67101953860659</v>
      </c>
      <c r="F97" s="85">
        <v>166.0271532081697</v>
      </c>
      <c r="G97" s="85">
        <v>116.63941713297449</v>
      </c>
    </row>
    <row r="98" spans="1:7" ht="12.75">
      <c r="A98" s="84">
        <v>35674</v>
      </c>
      <c r="B98" s="85">
        <v>120.30060047060189</v>
      </c>
      <c r="C98" s="85">
        <v>104.35874196436387</v>
      </c>
      <c r="D98" s="85">
        <v>109.5624568121768</v>
      </c>
      <c r="E98" s="85">
        <v>108.66684291474739</v>
      </c>
      <c r="F98" s="85">
        <v>160.77672186739855</v>
      </c>
      <c r="G98" s="85">
        <v>115.98513049421699</v>
      </c>
    </row>
    <row r="99" spans="1:7" ht="12.75">
      <c r="A99" s="84">
        <v>35704</v>
      </c>
      <c r="B99" s="85">
        <v>118.83776374145876</v>
      </c>
      <c r="C99" s="85">
        <v>107.14941459879319</v>
      </c>
      <c r="D99" s="85">
        <v>110.77693088572518</v>
      </c>
      <c r="E99" s="85">
        <v>116.88296569865557</v>
      </c>
      <c r="F99" s="85">
        <v>161.91195026540314</v>
      </c>
      <c r="G99" s="85">
        <v>117.51988078159071</v>
      </c>
    </row>
    <row r="100" spans="1:7" ht="12.75">
      <c r="A100" s="84">
        <v>35735</v>
      </c>
      <c r="B100" s="85">
        <v>118.46253180457968</v>
      </c>
      <c r="C100" s="85">
        <v>107.6034250911771</v>
      </c>
      <c r="D100" s="85">
        <v>108.73225693087232</v>
      </c>
      <c r="E100" s="85">
        <v>123.26033342873328</v>
      </c>
      <c r="F100" s="85">
        <v>170.45454396038758</v>
      </c>
      <c r="G100" s="85">
        <v>118.42983359186398</v>
      </c>
    </row>
    <row r="101" spans="1:7" ht="12.75">
      <c r="A101" s="84">
        <v>35765</v>
      </c>
      <c r="B101" s="85">
        <v>109.85815157708207</v>
      </c>
      <c r="C101" s="85">
        <v>107.72584055563709</v>
      </c>
      <c r="D101" s="85">
        <v>107.54555720745562</v>
      </c>
      <c r="E101" s="85">
        <v>120.39873783943868</v>
      </c>
      <c r="F101" s="85">
        <v>174.96707684245578</v>
      </c>
      <c r="G101" s="85">
        <v>115.06067009687152</v>
      </c>
    </row>
    <row r="102" spans="1:7" ht="12.75">
      <c r="A102" s="84">
        <v>35796</v>
      </c>
      <c r="B102" s="85">
        <v>107.23487329155262</v>
      </c>
      <c r="C102" s="85">
        <v>107.5741332834539</v>
      </c>
      <c r="D102" s="85">
        <v>106.13300556779771</v>
      </c>
      <c r="E102" s="85">
        <v>124.59143247503803</v>
      </c>
      <c r="F102" s="85">
        <v>163.89859996191117</v>
      </c>
      <c r="G102" s="85">
        <v>113.53647365597482</v>
      </c>
    </row>
    <row r="103" spans="1:7" ht="12.75">
      <c r="A103" s="84">
        <v>35827</v>
      </c>
      <c r="B103" s="85">
        <v>108.32011890010904</v>
      </c>
      <c r="C103" s="85">
        <v>105.58857710685376</v>
      </c>
      <c r="D103" s="85">
        <v>106.1104759422821</v>
      </c>
      <c r="E103" s="85">
        <v>127.30448409773632</v>
      </c>
      <c r="F103" s="85">
        <v>152.12060533261362</v>
      </c>
      <c r="G103" s="85">
        <v>113.10915867026449</v>
      </c>
    </row>
    <row r="104" spans="1:7" ht="12.75">
      <c r="A104" s="84">
        <v>35855</v>
      </c>
      <c r="B104" s="85">
        <v>109.30048114033033</v>
      </c>
      <c r="C104" s="85">
        <v>102.55422140475987</v>
      </c>
      <c r="D104" s="85">
        <v>106.76549295214906</v>
      </c>
      <c r="E104" s="85">
        <v>130.98447685470168</v>
      </c>
      <c r="F104" s="85">
        <v>139.63309295456327</v>
      </c>
      <c r="G104" s="85">
        <v>112.73922343870278</v>
      </c>
    </row>
    <row r="105" spans="1:7" ht="12.75">
      <c r="A105" s="84">
        <v>35886</v>
      </c>
      <c r="B105" s="85">
        <v>108.22081999590732</v>
      </c>
      <c r="C105" s="85">
        <v>102.19790374283713</v>
      </c>
      <c r="D105" s="85">
        <v>102.89798226307124</v>
      </c>
      <c r="E105" s="85">
        <v>132.98249046226582</v>
      </c>
      <c r="F105" s="85">
        <v>137.50453970830466</v>
      </c>
      <c r="G105" s="85">
        <v>111.3843884568394</v>
      </c>
    </row>
    <row r="106" spans="1:7" ht="12.75">
      <c r="A106" s="84">
        <v>35916</v>
      </c>
      <c r="B106" s="85">
        <v>104.11137564605922</v>
      </c>
      <c r="C106" s="85">
        <v>100.24221330458785</v>
      </c>
      <c r="D106" s="85">
        <v>101.92514105176436</v>
      </c>
      <c r="E106" s="85">
        <v>139.27977471400436</v>
      </c>
      <c r="F106" s="85">
        <v>130.97697641977834</v>
      </c>
      <c r="G106" s="85">
        <v>109.78647723884669</v>
      </c>
    </row>
    <row r="107" spans="1:7" ht="12.75">
      <c r="A107" s="84">
        <v>35947</v>
      </c>
      <c r="B107" s="85">
        <v>104.77627650215263</v>
      </c>
      <c r="C107" s="85">
        <v>98.66523538471368</v>
      </c>
      <c r="D107" s="85">
        <v>100.1090068333924</v>
      </c>
      <c r="E107" s="85">
        <v>129.18324799398607</v>
      </c>
      <c r="F107" s="85">
        <v>114.94187529796365</v>
      </c>
      <c r="G107" s="85">
        <v>106.67412729556185</v>
      </c>
    </row>
    <row r="108" spans="1:7" ht="12.75">
      <c r="A108" s="84">
        <v>35977</v>
      </c>
      <c r="B108" s="85">
        <v>100.80100854702275</v>
      </c>
      <c r="C108" s="85">
        <v>98.54917947798661</v>
      </c>
      <c r="D108" s="85">
        <v>97.41522962677297</v>
      </c>
      <c r="E108" s="85">
        <v>129.3302684718287</v>
      </c>
      <c r="F108" s="85">
        <v>122.60466698449457</v>
      </c>
      <c r="G108" s="85">
        <v>105.11659814045238</v>
      </c>
    </row>
    <row r="109" spans="1:7" ht="12.75">
      <c r="A109" s="84">
        <v>36008</v>
      </c>
      <c r="B109" s="85">
        <v>99.48150435328225</v>
      </c>
      <c r="C109" s="85">
        <v>98.71871243289783</v>
      </c>
      <c r="D109" s="85">
        <v>91.68973101310786</v>
      </c>
      <c r="E109" s="85">
        <v>128.20709624311212</v>
      </c>
      <c r="F109" s="85">
        <v>120.3342101884854</v>
      </c>
      <c r="G109" s="85">
        <v>102.81020780033661</v>
      </c>
    </row>
    <row r="110" spans="1:7" ht="12.75">
      <c r="A110" s="84">
        <v>36039</v>
      </c>
      <c r="B110" s="85">
        <v>99.29996600293207</v>
      </c>
      <c r="C110" s="85">
        <v>95.89040027844375</v>
      </c>
      <c r="D110" s="85">
        <v>91.47452876799224</v>
      </c>
      <c r="E110" s="85">
        <v>130.09711435742148</v>
      </c>
      <c r="F110" s="85">
        <v>102.58336614695926</v>
      </c>
      <c r="G110" s="85">
        <v>101.20217693382699</v>
      </c>
    </row>
    <row r="111" spans="1:7" ht="12.75">
      <c r="A111" s="84">
        <v>36069</v>
      </c>
      <c r="B111" s="85">
        <v>99.29737808029755</v>
      </c>
      <c r="C111" s="85">
        <v>92.94181459806943</v>
      </c>
      <c r="D111" s="85">
        <v>97.89435626885688</v>
      </c>
      <c r="E111" s="85">
        <v>130.0669832245829</v>
      </c>
      <c r="F111" s="85">
        <v>105.89874908204078</v>
      </c>
      <c r="G111" s="85">
        <v>102.68404238250004</v>
      </c>
    </row>
    <row r="112" spans="1:7" ht="12.75">
      <c r="A112" s="84">
        <v>36100</v>
      </c>
      <c r="B112" s="85">
        <v>98.05917840008918</v>
      </c>
      <c r="C112" s="85">
        <v>92.94181459806943</v>
      </c>
      <c r="D112" s="85">
        <v>98.7144917915143</v>
      </c>
      <c r="E112" s="85">
        <v>130.17942175910798</v>
      </c>
      <c r="F112" s="85">
        <v>114.39453303463998</v>
      </c>
      <c r="G112" s="85">
        <v>103.10522536297637</v>
      </c>
    </row>
    <row r="113" spans="1:7" ht="12.75">
      <c r="A113" s="84">
        <v>36130</v>
      </c>
      <c r="B113" s="85">
        <v>99.54048615958847</v>
      </c>
      <c r="C113" s="85">
        <v>93.07569618752454</v>
      </c>
      <c r="D113" s="85">
        <v>96.56944011464127</v>
      </c>
      <c r="E113" s="85">
        <v>126.6873707919479</v>
      </c>
      <c r="F113" s="85">
        <v>114.6129170689964</v>
      </c>
      <c r="G113" s="85">
        <v>102.58117768413548</v>
      </c>
    </row>
    <row r="114" spans="1:7" ht="12.75">
      <c r="A114" s="84">
        <v>36161</v>
      </c>
      <c r="B114" s="85">
        <v>97.67242008300877</v>
      </c>
      <c r="C114" s="85">
        <v>93.04004482206845</v>
      </c>
      <c r="D114" s="85">
        <v>97.07247504608851</v>
      </c>
      <c r="E114" s="85">
        <v>119.34164732070549</v>
      </c>
      <c r="F114" s="85">
        <v>115.08377884771421</v>
      </c>
      <c r="G114" s="85">
        <v>101.05685488888315</v>
      </c>
    </row>
    <row r="115" spans="1:7" ht="12.75">
      <c r="A115" s="84">
        <v>36192</v>
      </c>
      <c r="B115" s="85">
        <v>98.08981652347455</v>
      </c>
      <c r="C115" s="85">
        <v>91.8096722860407</v>
      </c>
      <c r="D115" s="85">
        <v>93.38916390149195</v>
      </c>
      <c r="E115" s="85">
        <v>105.85264945502497</v>
      </c>
      <c r="F115" s="85">
        <v>96.7782209298904</v>
      </c>
      <c r="G115" s="85">
        <v>96.76583797641455</v>
      </c>
    </row>
    <row r="116" spans="1:7" ht="12.75">
      <c r="A116" s="84">
        <v>36220</v>
      </c>
      <c r="B116" s="85">
        <v>98.42712902559785</v>
      </c>
      <c r="C116" s="85">
        <v>90.74883270492413</v>
      </c>
      <c r="D116" s="85">
        <v>93.6895623631718</v>
      </c>
      <c r="E116" s="85">
        <v>96.51952871759765</v>
      </c>
      <c r="F116" s="85">
        <v>85.42593694984458</v>
      </c>
      <c r="G116" s="85">
        <v>94.64645825734505</v>
      </c>
    </row>
    <row r="117" spans="1:7" ht="12.75">
      <c r="A117" s="84">
        <v>36251</v>
      </c>
      <c r="B117" s="85">
        <v>95.93672213799866</v>
      </c>
      <c r="C117" s="85">
        <v>85.7941492960541</v>
      </c>
      <c r="D117" s="85">
        <v>91.50342219730699</v>
      </c>
      <c r="E117" s="85">
        <v>100.54486410675885</v>
      </c>
      <c r="F117" s="85">
        <v>76.91172396481024</v>
      </c>
      <c r="G117" s="85">
        <v>92.31371822489879</v>
      </c>
    </row>
    <row r="118" spans="1:7" ht="12.75">
      <c r="A118" s="84">
        <v>36281</v>
      </c>
      <c r="B118" s="85">
        <v>96.14712664668133</v>
      </c>
      <c r="C118" s="85">
        <v>84.88501698712072</v>
      </c>
      <c r="D118" s="85">
        <v>90.10646055539675</v>
      </c>
      <c r="E118" s="85">
        <v>96.78589674673424</v>
      </c>
      <c r="F118" s="85">
        <v>81.59454110657913</v>
      </c>
      <c r="G118" s="85">
        <v>91.66065857736784</v>
      </c>
    </row>
    <row r="119" spans="1:7" ht="12.75">
      <c r="A119" s="84">
        <v>36312</v>
      </c>
      <c r="B119" s="85">
        <v>96.67286237342158</v>
      </c>
      <c r="C119" s="85">
        <v>84.56377676002634</v>
      </c>
      <c r="D119" s="85">
        <v>91.25169361962821</v>
      </c>
      <c r="E119" s="85">
        <v>86.61766506524448</v>
      </c>
      <c r="F119" s="85">
        <v>85.62589195176587</v>
      </c>
      <c r="G119" s="85">
        <v>90.95107037547574</v>
      </c>
    </row>
    <row r="120" spans="1:7" ht="12.75">
      <c r="A120" s="84">
        <v>36342</v>
      </c>
      <c r="B120" s="85">
        <v>97.77747549777335</v>
      </c>
      <c r="C120" s="85">
        <v>83.13850611233534</v>
      </c>
      <c r="D120" s="85">
        <v>87.91470282553864</v>
      </c>
      <c r="E120" s="85">
        <v>77.93338016096386</v>
      </c>
      <c r="F120" s="85">
        <v>76.33120944310338</v>
      </c>
      <c r="G120" s="85">
        <v>88.29012623032406</v>
      </c>
    </row>
    <row r="121" spans="1:7" ht="12.75">
      <c r="A121" s="84">
        <v>36373</v>
      </c>
      <c r="B121" s="85">
        <v>100.27932280343546</v>
      </c>
      <c r="C121" s="85">
        <v>83.12068042960729</v>
      </c>
      <c r="D121" s="85">
        <v>90.35205393228875</v>
      </c>
      <c r="E121" s="85">
        <v>83.478128112109</v>
      </c>
      <c r="F121" s="85">
        <v>81.59454110657913</v>
      </c>
      <c r="G121" s="85">
        <v>90.98204472699601</v>
      </c>
    </row>
    <row r="122" spans="1:7" ht="12.75">
      <c r="A122" s="84">
        <v>36404</v>
      </c>
      <c r="B122" s="85">
        <v>98.6533636883635</v>
      </c>
      <c r="C122" s="85">
        <v>83.84252035878782</v>
      </c>
      <c r="D122" s="85">
        <v>89.50384673306812</v>
      </c>
      <c r="E122" s="85">
        <v>85.98782353103442</v>
      </c>
      <c r="F122" s="85">
        <v>94.6496676836318</v>
      </c>
      <c r="G122" s="85">
        <v>91.60505110723955</v>
      </c>
    </row>
    <row r="123" spans="1:7" ht="12.75">
      <c r="A123" s="84">
        <v>36434</v>
      </c>
      <c r="B123" s="85">
        <v>98.33783207911286</v>
      </c>
      <c r="C123" s="85">
        <v>83.994227630971</v>
      </c>
      <c r="D123" s="85">
        <v>87.02240066553026</v>
      </c>
      <c r="E123" s="85">
        <v>84.45542338141958</v>
      </c>
      <c r="F123" s="85">
        <v>96.06870318113752</v>
      </c>
      <c r="G123" s="85">
        <v>90.73281643126533</v>
      </c>
    </row>
    <row r="124" spans="1:7" ht="12.75">
      <c r="A124" s="84">
        <v>36465</v>
      </c>
      <c r="B124" s="85">
        <v>98.85364491144917</v>
      </c>
      <c r="C124" s="85">
        <v>84.717779423016</v>
      </c>
      <c r="D124" s="85">
        <v>86.47249260122796</v>
      </c>
      <c r="E124" s="85">
        <v>81.92350010215485</v>
      </c>
      <c r="F124" s="85">
        <v>92.23730733787207</v>
      </c>
      <c r="G124" s="85">
        <v>90.24919116334097</v>
      </c>
    </row>
    <row r="125" spans="1:7" ht="12.75">
      <c r="A125" s="84">
        <v>36495</v>
      </c>
      <c r="B125" s="85">
        <v>96.51476502139784</v>
      </c>
      <c r="C125" s="85">
        <v>86.27075008121138</v>
      </c>
      <c r="D125" s="85">
        <v>84.68271756882473</v>
      </c>
      <c r="E125" s="85">
        <v>79.39508041342397</v>
      </c>
      <c r="F125" s="85">
        <v>85.28403340009402</v>
      </c>
      <c r="G125" s="85">
        <v>88.35222317456288</v>
      </c>
    </row>
    <row r="126" spans="1:7" ht="12.75">
      <c r="A126" s="84">
        <v>36526</v>
      </c>
      <c r="B126" s="85">
        <v>93.26511558976438</v>
      </c>
      <c r="C126" s="85">
        <v>88.80741738148393</v>
      </c>
      <c r="D126" s="85">
        <v>87.05054707396366</v>
      </c>
      <c r="E126" s="85">
        <v>77.46584520176486</v>
      </c>
      <c r="F126" s="85">
        <v>79.63492065764262</v>
      </c>
      <c r="G126" s="85">
        <v>87.61114342050622</v>
      </c>
    </row>
    <row r="127" spans="1:7" ht="12.75">
      <c r="A127" s="84">
        <v>36557</v>
      </c>
      <c r="B127" s="85">
        <v>98.52821204111648</v>
      </c>
      <c r="C127" s="85">
        <v>89.22847410903431</v>
      </c>
      <c r="D127" s="85">
        <v>88.19297952137592</v>
      </c>
      <c r="E127" s="85">
        <v>73.74109210962634</v>
      </c>
      <c r="F127" s="85">
        <v>75.0669778180528</v>
      </c>
      <c r="G127" s="85">
        <v>88.96254959159356</v>
      </c>
    </row>
    <row r="128" spans="1:7" ht="12.75">
      <c r="A128" s="84">
        <v>36586</v>
      </c>
      <c r="B128" s="85">
        <v>99.47705105103049</v>
      </c>
      <c r="C128" s="85">
        <v>88.55034228938945</v>
      </c>
      <c r="D128" s="85">
        <v>86.69054558916886</v>
      </c>
      <c r="E128" s="85">
        <v>75.24539489404626</v>
      </c>
      <c r="F128" s="85">
        <v>72.93842457179422</v>
      </c>
      <c r="G128" s="85">
        <v>88.83010432060107</v>
      </c>
    </row>
    <row r="129" spans="1:7" ht="12.75">
      <c r="A129" s="84">
        <v>36617</v>
      </c>
      <c r="B129" s="85">
        <v>96.86509547317753</v>
      </c>
      <c r="C129" s="85">
        <v>88.9508757335892</v>
      </c>
      <c r="D129" s="85">
        <v>86.07814505711254</v>
      </c>
      <c r="E129" s="85">
        <v>77.27192626322747</v>
      </c>
      <c r="F129" s="85">
        <v>85.42593694984458</v>
      </c>
      <c r="G129" s="85">
        <v>89.01150932225252</v>
      </c>
    </row>
    <row r="130" spans="1:7" ht="12.75">
      <c r="A130" s="84">
        <v>36647</v>
      </c>
      <c r="B130" s="85">
        <v>96.8220823112493</v>
      </c>
      <c r="C130" s="85">
        <v>89.73840081634017</v>
      </c>
      <c r="D130" s="85">
        <v>86.27943811762441</v>
      </c>
      <c r="E130" s="85">
        <v>70.03406743806471</v>
      </c>
      <c r="F130" s="85">
        <v>98.05535287764555</v>
      </c>
      <c r="G130" s="85">
        <v>89.06908923389612</v>
      </c>
    </row>
    <row r="131" spans="1:7" ht="12.75">
      <c r="A131" s="84">
        <v>36678</v>
      </c>
      <c r="B131" s="85">
        <v>97.44518544511428</v>
      </c>
      <c r="C131" s="85">
        <v>93.89031821851123</v>
      </c>
      <c r="D131" s="85">
        <v>82.45249960078257</v>
      </c>
      <c r="E131" s="85">
        <v>67.40783573487803</v>
      </c>
      <c r="F131" s="85">
        <v>118.7732711412291</v>
      </c>
      <c r="G131" s="85">
        <v>90.06506492777739</v>
      </c>
    </row>
    <row r="132" spans="1:7" ht="12.75">
      <c r="A132" s="84">
        <v>36708</v>
      </c>
      <c r="B132" s="85">
        <v>96.7157704314847</v>
      </c>
      <c r="C132" s="85">
        <v>97.21327921694719</v>
      </c>
      <c r="D132" s="85">
        <v>78.57124477354496</v>
      </c>
      <c r="E132" s="85">
        <v>66.99292982628188</v>
      </c>
      <c r="F132" s="85">
        <v>136.65311840980127</v>
      </c>
      <c r="G132" s="85">
        <v>90.54612977640642</v>
      </c>
    </row>
    <row r="133" spans="1:7" ht="12.75">
      <c r="A133" s="84">
        <v>36739</v>
      </c>
      <c r="B133" s="85">
        <v>94.7447298168023</v>
      </c>
      <c r="C133" s="85">
        <v>97.85575967113594</v>
      </c>
      <c r="D133" s="85">
        <v>77.77976270645985</v>
      </c>
      <c r="E133" s="85">
        <v>65.34201451989466</v>
      </c>
      <c r="F133" s="85">
        <v>148.1473059395976</v>
      </c>
      <c r="G133" s="85">
        <v>90.34970100204745</v>
      </c>
    </row>
    <row r="134" spans="1:7" ht="12.75">
      <c r="A134" s="84">
        <v>36770</v>
      </c>
      <c r="B134" s="85">
        <v>93.41424740974756</v>
      </c>
      <c r="C134" s="85">
        <v>100.16412408274256</v>
      </c>
      <c r="D134" s="85">
        <v>80.80560172076953</v>
      </c>
      <c r="E134" s="85">
        <v>60.66914643936301</v>
      </c>
      <c r="F134" s="85">
        <v>142.3292603998241</v>
      </c>
      <c r="G134" s="85">
        <v>90.01467095212585</v>
      </c>
    </row>
    <row r="135" spans="1:7" ht="12.75">
      <c r="A135" s="84">
        <v>36800</v>
      </c>
      <c r="B135" s="85">
        <v>92.74076656007888</v>
      </c>
      <c r="C135" s="85">
        <v>102.859413875014</v>
      </c>
      <c r="D135" s="85">
        <v>84.89792788494944</v>
      </c>
      <c r="E135" s="85">
        <v>58.3429819389745</v>
      </c>
      <c r="F135" s="85">
        <v>152.5334156591606</v>
      </c>
      <c r="G135" s="85">
        <v>91.7497598685759</v>
      </c>
    </row>
    <row r="136" spans="1:7" ht="12.75">
      <c r="A136" s="84">
        <v>36831</v>
      </c>
      <c r="B136" s="85">
        <v>92.95006406637928</v>
      </c>
      <c r="C136" s="85">
        <v>103.63007715222304</v>
      </c>
      <c r="D136" s="85">
        <v>86.22530197945697</v>
      </c>
      <c r="E136" s="85">
        <v>60.269693163702364</v>
      </c>
      <c r="F136" s="85">
        <v>140.91022490231842</v>
      </c>
      <c r="G136" s="85">
        <v>91.746534508407</v>
      </c>
    </row>
    <row r="137" spans="1:7" ht="12.75">
      <c r="A137" s="84">
        <v>36861</v>
      </c>
      <c r="B137" s="85">
        <v>96.69160657358994</v>
      </c>
      <c r="C137" s="85">
        <v>104.40074042943208</v>
      </c>
      <c r="D137" s="85">
        <v>89.38304139046353</v>
      </c>
      <c r="E137" s="85">
        <v>61.040444382839574</v>
      </c>
      <c r="F137" s="85">
        <v>142.18735685007354</v>
      </c>
      <c r="G137" s="85">
        <v>94.23319115874651</v>
      </c>
    </row>
    <row r="138" spans="1:7" ht="12.75">
      <c r="A138" s="84">
        <v>36892</v>
      </c>
      <c r="B138" s="85">
        <v>90.0620574491336</v>
      </c>
      <c r="C138" s="85">
        <v>103.85249495614576</v>
      </c>
      <c r="D138" s="85">
        <v>89.31412816530153</v>
      </c>
      <c r="E138" s="85">
        <v>59.942532082729</v>
      </c>
      <c r="F138" s="85">
        <v>146.48961447205656</v>
      </c>
      <c r="G138" s="85">
        <v>91.97527117355394</v>
      </c>
    </row>
    <row r="139" spans="1:7" ht="12.75">
      <c r="A139" s="84">
        <v>36923</v>
      </c>
      <c r="B139" s="85">
        <v>96.04000449364266</v>
      </c>
      <c r="C139" s="85">
        <v>103.54908041177944</v>
      </c>
      <c r="D139" s="85">
        <v>87.68672730116778</v>
      </c>
      <c r="E139" s="85">
        <v>57.78450968484879</v>
      </c>
      <c r="F139" s="85">
        <v>140.10137466874014</v>
      </c>
      <c r="G139" s="85">
        <v>92.79231786094819</v>
      </c>
    </row>
    <row r="140" spans="1:7" ht="12.75">
      <c r="A140" s="84">
        <v>36951</v>
      </c>
      <c r="B140" s="85">
        <v>100.69611660829993</v>
      </c>
      <c r="C140" s="85">
        <v>104.70536491340377</v>
      </c>
      <c r="D140" s="85">
        <v>86.6479753729531</v>
      </c>
      <c r="E140" s="85">
        <v>60.834806641456254</v>
      </c>
      <c r="F140" s="85">
        <v>131.59619190959896</v>
      </c>
      <c r="G140" s="85">
        <v>94.13967350767216</v>
      </c>
    </row>
    <row r="141" spans="1:7" ht="12.75">
      <c r="A141" s="84">
        <v>36982</v>
      </c>
      <c r="B141" s="85">
        <v>99.4318648462955</v>
      </c>
      <c r="C141" s="85">
        <v>104.89218967162732</v>
      </c>
      <c r="D141" s="85">
        <v>84.32555144725633</v>
      </c>
      <c r="E141" s="85">
        <v>60.4496316355254</v>
      </c>
      <c r="F141" s="85">
        <v>124.09465425687556</v>
      </c>
      <c r="G141" s="85">
        <v>92.50621487122581</v>
      </c>
    </row>
    <row r="142" spans="1:7" ht="12.75">
      <c r="A142" s="84">
        <v>37012</v>
      </c>
      <c r="B142" s="85">
        <v>100.07491141322255</v>
      </c>
      <c r="C142" s="85">
        <v>109.2311726724159</v>
      </c>
      <c r="D142" s="85">
        <v>84.26858403288028</v>
      </c>
      <c r="E142" s="85">
        <v>58.16061442941339</v>
      </c>
      <c r="F142" s="85">
        <v>136.00165211321908</v>
      </c>
      <c r="G142" s="85">
        <v>93.97599975096351</v>
      </c>
    </row>
    <row r="143" spans="1:7" ht="12.75">
      <c r="A143" s="84">
        <v>37043</v>
      </c>
      <c r="B143" s="85">
        <v>96.9689646930139</v>
      </c>
      <c r="C143" s="85">
        <v>109.83407723036625</v>
      </c>
      <c r="D143" s="85">
        <v>83.57392016399197</v>
      </c>
      <c r="E143" s="85">
        <v>61.844862072909976</v>
      </c>
      <c r="F143" s="85">
        <v>128.31459553398184</v>
      </c>
      <c r="G143" s="85">
        <v>92.777384156385</v>
      </c>
    </row>
    <row r="144" spans="1:7" ht="12.75">
      <c r="A144" s="84">
        <v>37073</v>
      </c>
      <c r="B144" s="85">
        <v>96.5985627099384</v>
      </c>
      <c r="C144" s="85">
        <v>110.56018364754595</v>
      </c>
      <c r="D144" s="85">
        <v>87.05818651122856</v>
      </c>
      <c r="E144" s="85">
        <v>75.36984046854435</v>
      </c>
      <c r="F144" s="85">
        <v>124.79127168292385</v>
      </c>
      <c r="G144" s="85">
        <v>95.37714245844147</v>
      </c>
    </row>
    <row r="145" spans="1:7" ht="12.75">
      <c r="A145" s="84">
        <v>37104</v>
      </c>
      <c r="B145" s="85">
        <v>97.1724858485537</v>
      </c>
      <c r="C145" s="85">
        <v>109.5716256057344</v>
      </c>
      <c r="D145" s="85">
        <v>86.69503881466434</v>
      </c>
      <c r="E145" s="85">
        <v>79.63387994504858</v>
      </c>
      <c r="F145" s="85">
        <v>115.13313660414912</v>
      </c>
      <c r="G145" s="85">
        <v>95.21946436102353</v>
      </c>
    </row>
    <row r="146" spans="1:7" ht="12.75">
      <c r="A146" s="84">
        <v>37135</v>
      </c>
      <c r="B146" s="85">
        <v>97.87456653798235</v>
      </c>
      <c r="C146" s="85">
        <v>108.97765567954676</v>
      </c>
      <c r="D146" s="85">
        <v>85.81481863533287</v>
      </c>
      <c r="E146" s="85">
        <v>72.9297589472592</v>
      </c>
      <c r="F146" s="85">
        <v>108.4143120094373</v>
      </c>
      <c r="G146" s="85">
        <v>93.69099718774454</v>
      </c>
    </row>
    <row r="147" spans="1:7" ht="12.75">
      <c r="A147" s="84">
        <v>37165</v>
      </c>
      <c r="B147" s="85">
        <v>95.81666837531748</v>
      </c>
      <c r="C147" s="85">
        <v>110.72880801767289</v>
      </c>
      <c r="D147" s="85">
        <v>85.28421238254943</v>
      </c>
      <c r="E147" s="85">
        <v>69.3717971004639</v>
      </c>
      <c r="F147" s="85">
        <v>96.3648497197474</v>
      </c>
      <c r="G147" s="85">
        <v>91.753278342807</v>
      </c>
    </row>
    <row r="148" spans="1:7" ht="12.75">
      <c r="A148" s="84">
        <v>37196</v>
      </c>
      <c r="B148" s="85">
        <v>93.7681687178667</v>
      </c>
      <c r="C148" s="85">
        <v>107.33998914109013</v>
      </c>
      <c r="D148" s="85">
        <v>86.63040395977549</v>
      </c>
      <c r="E148" s="85">
        <v>75.74652037079608</v>
      </c>
      <c r="F148" s="85">
        <v>108.88968890110174</v>
      </c>
      <c r="G148" s="85">
        <v>92.64498199693527</v>
      </c>
    </row>
    <row r="149" spans="1:7" ht="12.75">
      <c r="A149" s="84">
        <v>37226</v>
      </c>
      <c r="B149" s="85">
        <v>93.39158422446097</v>
      </c>
      <c r="C149" s="85">
        <v>101.46488439102781</v>
      </c>
      <c r="D149" s="85">
        <v>86.96579379524023</v>
      </c>
      <c r="E149" s="85">
        <v>79.20966863633735</v>
      </c>
      <c r="F149" s="85">
        <v>111.11047945469821</v>
      </c>
      <c r="G149" s="85">
        <v>92.27078179301202</v>
      </c>
    </row>
    <row r="150" spans="1:7" ht="12.75">
      <c r="A150" s="84">
        <v>37257</v>
      </c>
      <c r="B150" s="85">
        <v>91.42189418412029</v>
      </c>
      <c r="C150" s="85">
        <v>94.7909347135218</v>
      </c>
      <c r="D150" s="85">
        <v>87.13636945380809</v>
      </c>
      <c r="E150" s="85">
        <v>77.2241351014356</v>
      </c>
      <c r="F150" s="85">
        <v>110.48204944866002</v>
      </c>
      <c r="G150" s="85">
        <v>90.1877394952914</v>
      </c>
    </row>
    <row r="151" spans="1:7" ht="12.75">
      <c r="A151" s="84">
        <v>37288</v>
      </c>
      <c r="B151" s="85">
        <v>92.0808375742673</v>
      </c>
      <c r="C151" s="85">
        <v>94.75062870904885</v>
      </c>
      <c r="D151" s="85">
        <v>85.31035767076823</v>
      </c>
      <c r="E151" s="85">
        <v>74.80139468932917</v>
      </c>
      <c r="F151" s="85">
        <v>92.88375684229126</v>
      </c>
      <c r="G151" s="85">
        <v>88.30213830663008</v>
      </c>
    </row>
    <row r="152" spans="1:7" ht="12.75">
      <c r="A152" s="84">
        <v>37316</v>
      </c>
      <c r="B152" s="85">
        <v>94.41048468796713</v>
      </c>
      <c r="C152" s="85">
        <v>91.16967948971038</v>
      </c>
      <c r="D152" s="85">
        <v>84.46229004238909</v>
      </c>
      <c r="E152" s="85">
        <v>74.46264171198231</v>
      </c>
      <c r="F152" s="85">
        <v>95.03990244544586</v>
      </c>
      <c r="G152" s="85">
        <v>88.38810029100719</v>
      </c>
    </row>
    <row r="153" spans="1:7" ht="12.75">
      <c r="A153" s="84">
        <v>37347</v>
      </c>
      <c r="B153" s="85">
        <v>91.20161082052574</v>
      </c>
      <c r="C153" s="85">
        <v>88.1561899626856</v>
      </c>
      <c r="D153" s="85">
        <v>82.53923609908071</v>
      </c>
      <c r="E153" s="85">
        <v>76.94825923668218</v>
      </c>
      <c r="F153" s="85">
        <v>97.70704416462132</v>
      </c>
      <c r="G153" s="85">
        <v>86.7910028288506</v>
      </c>
    </row>
    <row r="154" spans="1:7" ht="12.75">
      <c r="A154" s="84">
        <v>37377</v>
      </c>
      <c r="B154" s="85">
        <v>89.63868542947304</v>
      </c>
      <c r="C154" s="85">
        <v>80.73377025211121</v>
      </c>
      <c r="D154" s="85">
        <v>84.55451886768965</v>
      </c>
      <c r="E154" s="85">
        <v>80.86463644967083</v>
      </c>
      <c r="F154" s="85">
        <v>86.16013357681491</v>
      </c>
      <c r="G154" s="85">
        <v>85.27271784965859</v>
      </c>
    </row>
    <row r="155" spans="1:7" ht="12.75">
      <c r="A155" s="84">
        <v>37408</v>
      </c>
      <c r="B155" s="85">
        <v>90.12595665465079</v>
      </c>
      <c r="C155" s="85">
        <v>76.30200121554547</v>
      </c>
      <c r="D155" s="85">
        <v>87.30495931069626</v>
      </c>
      <c r="E155" s="85">
        <v>87.84620625232786</v>
      </c>
      <c r="F155" s="85">
        <v>81.59454110657913</v>
      </c>
      <c r="G155" s="85">
        <v>86.10471939637478</v>
      </c>
    </row>
    <row r="156" spans="1:7" ht="12.75">
      <c r="A156" s="84">
        <v>37438</v>
      </c>
      <c r="B156" s="85">
        <v>90.65686692035909</v>
      </c>
      <c r="C156" s="85">
        <v>72.67323771932314</v>
      </c>
      <c r="D156" s="85">
        <v>93.4717299095426</v>
      </c>
      <c r="E156" s="85">
        <v>88.7743004397208</v>
      </c>
      <c r="F156" s="85">
        <v>90.63318025373515</v>
      </c>
      <c r="G156" s="85">
        <v>88.13752382335576</v>
      </c>
    </row>
    <row r="157" spans="1:7" ht="12.75">
      <c r="A157" s="84">
        <v>37469</v>
      </c>
      <c r="B157" s="85">
        <v>88.297792230845</v>
      </c>
      <c r="C157" s="85">
        <v>71.67922422486497</v>
      </c>
      <c r="D157" s="85">
        <v>100.33633621028504</v>
      </c>
      <c r="E157" s="85">
        <v>93.93116058602617</v>
      </c>
      <c r="F157" s="85">
        <v>89.32183440663296</v>
      </c>
      <c r="G157" s="85">
        <v>89.65033710950887</v>
      </c>
    </row>
    <row r="158" spans="1:7" ht="12.75">
      <c r="A158" s="84">
        <v>37500</v>
      </c>
      <c r="B158" s="85">
        <v>88.16430860852282</v>
      </c>
      <c r="C158" s="85">
        <v>73.87171829179464</v>
      </c>
      <c r="D158" s="85">
        <v>110.87371198699569</v>
      </c>
      <c r="E158" s="85">
        <v>90.02376797628452</v>
      </c>
      <c r="F158" s="85">
        <v>98.76487062639839</v>
      </c>
      <c r="G158" s="85">
        <v>92.95899441090427</v>
      </c>
    </row>
    <row r="159" spans="1:7" ht="12.75">
      <c r="A159" s="84">
        <v>37530</v>
      </c>
      <c r="B159" s="85">
        <v>86.29449646565631</v>
      </c>
      <c r="C159" s="85">
        <v>75.82064491863292</v>
      </c>
      <c r="D159" s="85">
        <v>110.03224454854622</v>
      </c>
      <c r="E159" s="85">
        <v>93.36709186665577</v>
      </c>
      <c r="F159" s="85">
        <v>106.56956586267987</v>
      </c>
      <c r="G159" s="85">
        <v>93.44430144783452</v>
      </c>
    </row>
    <row r="160" spans="1:7" ht="12.75">
      <c r="A160" s="84">
        <v>37561</v>
      </c>
      <c r="B160" s="85">
        <v>86.7781130512924</v>
      </c>
      <c r="C160" s="85">
        <v>80.46914287643146</v>
      </c>
      <c r="D160" s="85">
        <v>107.48050095074362</v>
      </c>
      <c r="E160" s="85">
        <v>101.52038267365661</v>
      </c>
      <c r="F160" s="85">
        <v>111.11047945469821</v>
      </c>
      <c r="G160" s="85">
        <v>95.18098778391692</v>
      </c>
    </row>
    <row r="161" spans="1:7" ht="12.75">
      <c r="A161" s="84">
        <v>37591</v>
      </c>
      <c r="B161" s="85">
        <v>85.48827994922695</v>
      </c>
      <c r="C161" s="85">
        <v>86.40742212141363</v>
      </c>
      <c r="D161" s="85">
        <v>101.3043450496354</v>
      </c>
      <c r="E161" s="85">
        <v>104.43271614317769</v>
      </c>
      <c r="F161" s="85">
        <v>112.81332205170507</v>
      </c>
      <c r="G161" s="85">
        <v>94.58768098641723</v>
      </c>
    </row>
    <row r="162" spans="1:7" ht="12.75">
      <c r="A162" s="84">
        <v>37622</v>
      </c>
      <c r="B162" s="85">
        <v>89.11041491590143</v>
      </c>
      <c r="C162" s="85">
        <v>89.3251173305928</v>
      </c>
      <c r="D162" s="85">
        <v>98.51183114536036</v>
      </c>
      <c r="E162" s="85">
        <v>102.01839327387117</v>
      </c>
      <c r="F162" s="85">
        <v>116.21900724571881</v>
      </c>
      <c r="G162" s="85">
        <v>95.48046835493597</v>
      </c>
    </row>
    <row r="163" spans="1:7" ht="12.75">
      <c r="A163" s="84">
        <v>37653</v>
      </c>
      <c r="B163" s="85">
        <v>91.1901116900476</v>
      </c>
      <c r="C163" s="85">
        <v>92.67028986395314</v>
      </c>
      <c r="D163" s="85">
        <v>98.47429687768116</v>
      </c>
      <c r="E163" s="85">
        <v>99.0246810237506</v>
      </c>
      <c r="F163" s="85">
        <v>127.71319477551518</v>
      </c>
      <c r="G163" s="85">
        <v>97.15823108695699</v>
      </c>
    </row>
    <row r="164" spans="1:7" ht="12.75">
      <c r="A164" s="84">
        <v>37681</v>
      </c>
      <c r="B164" s="85">
        <v>91.33514131537797</v>
      </c>
      <c r="C164" s="85">
        <v>93.78268472314258</v>
      </c>
      <c r="D164" s="85">
        <v>95.82881509274114</v>
      </c>
      <c r="E164" s="85">
        <v>95.02934069225188</v>
      </c>
      <c r="F164" s="85">
        <v>116.78662144472109</v>
      </c>
      <c r="G164" s="85">
        <v>95.32346041135892</v>
      </c>
    </row>
    <row r="165" spans="1:7" ht="12.75">
      <c r="A165" s="84">
        <v>37712</v>
      </c>
      <c r="B165" s="85">
        <v>91.22615628535728</v>
      </c>
      <c r="C165" s="85">
        <v>91.9700045204395</v>
      </c>
      <c r="D165" s="85">
        <v>95.52771370759046</v>
      </c>
      <c r="E165" s="85">
        <v>95.55015869987515</v>
      </c>
      <c r="F165" s="85">
        <v>109.97525105669361</v>
      </c>
      <c r="G165" s="85">
        <v>94.4825685338385</v>
      </c>
    </row>
    <row r="166" spans="1:7" ht="12.75">
      <c r="A166" s="84">
        <v>37742</v>
      </c>
      <c r="B166" s="85">
        <v>93.17439038859794</v>
      </c>
      <c r="C166" s="85">
        <v>91.68143390957525</v>
      </c>
      <c r="D166" s="85">
        <v>97.44792158977235</v>
      </c>
      <c r="E166" s="85">
        <v>97.8361479097633</v>
      </c>
      <c r="F166" s="85">
        <v>101.74484517116042</v>
      </c>
      <c r="G166" s="85">
        <v>95.36202036481959</v>
      </c>
    </row>
    <row r="167" spans="1:7" ht="12.75">
      <c r="A167" s="84">
        <v>37773</v>
      </c>
      <c r="B167" s="85">
        <v>95.9842501516597</v>
      </c>
      <c r="C167" s="85">
        <v>91.59953204347083</v>
      </c>
      <c r="D167" s="85">
        <v>95.69112797367605</v>
      </c>
      <c r="E167" s="85">
        <v>99.64090669432778</v>
      </c>
      <c r="F167" s="85">
        <v>95.35918543238465</v>
      </c>
      <c r="G167" s="85">
        <v>95.64229273357874</v>
      </c>
    </row>
    <row r="168" spans="1:7" ht="12.75">
      <c r="A168" s="84">
        <v>37803</v>
      </c>
      <c r="B168" s="85">
        <v>96.57739384915325</v>
      </c>
      <c r="C168" s="85">
        <v>92.71636853282958</v>
      </c>
      <c r="D168" s="85">
        <v>92.69893027253515</v>
      </c>
      <c r="E168" s="85">
        <v>95.2434661227406</v>
      </c>
      <c r="F168" s="85">
        <v>97.06202802939153</v>
      </c>
      <c r="G168" s="85">
        <v>94.72356460374223</v>
      </c>
    </row>
    <row r="169" spans="1:7" ht="12.75">
      <c r="A169" s="84">
        <v>37834</v>
      </c>
      <c r="B169" s="85">
        <v>97.70604351703697</v>
      </c>
      <c r="C169" s="85">
        <v>93.59798454569872</v>
      </c>
      <c r="D169" s="85">
        <v>97.63517719910581</v>
      </c>
      <c r="E169" s="85">
        <v>92.68283015883361</v>
      </c>
      <c r="F169" s="85">
        <v>96.92012447964096</v>
      </c>
      <c r="G169" s="85">
        <v>96.23013263058644</v>
      </c>
    </row>
    <row r="170" spans="1:7" ht="12.75">
      <c r="A170" s="84">
        <v>37865</v>
      </c>
      <c r="B170" s="85">
        <v>102.7861865485888</v>
      </c>
      <c r="C170" s="85">
        <v>96.45588582497456</v>
      </c>
      <c r="D170" s="85">
        <v>97.54011437118713</v>
      </c>
      <c r="E170" s="85">
        <v>96.93757022841262</v>
      </c>
      <c r="F170" s="85">
        <v>84.90992404166064</v>
      </c>
      <c r="G170" s="85">
        <v>98.18391655614958</v>
      </c>
    </row>
    <row r="171" spans="1:7" ht="12.75">
      <c r="A171" s="84">
        <v>37895</v>
      </c>
      <c r="B171" s="85">
        <v>102.71292088357431</v>
      </c>
      <c r="C171" s="85">
        <v>100.62421550977565</v>
      </c>
      <c r="D171" s="85">
        <v>98.42753776352517</v>
      </c>
      <c r="E171" s="85">
        <v>109.20253391617922</v>
      </c>
      <c r="F171" s="85">
        <v>84.55600649267801</v>
      </c>
      <c r="G171" s="85">
        <v>100.80932257432103</v>
      </c>
    </row>
    <row r="172" spans="1:7" ht="12.75">
      <c r="A172" s="84">
        <v>37926</v>
      </c>
      <c r="B172" s="85">
        <v>104.54574809405163</v>
      </c>
      <c r="C172" s="85">
        <v>102.43222201030515</v>
      </c>
      <c r="D172" s="85">
        <v>103.60785622170184</v>
      </c>
      <c r="E172" s="85">
        <v>111.40450140718174</v>
      </c>
      <c r="F172" s="85">
        <v>86.27735824834802</v>
      </c>
      <c r="G172" s="85">
        <v>103.59070256680488</v>
      </c>
    </row>
    <row r="173" spans="1:7" ht="12.75">
      <c r="A173" s="84">
        <v>37956</v>
      </c>
      <c r="B173" s="85">
        <v>104.89592525428293</v>
      </c>
      <c r="C173" s="85">
        <v>104.54513078573228</v>
      </c>
      <c r="D173" s="85">
        <v>105.35603572624845</v>
      </c>
      <c r="E173" s="85">
        <v>115.16787353505443</v>
      </c>
      <c r="F173" s="85">
        <v>89.17624505039538</v>
      </c>
      <c r="G173" s="85">
        <v>105.28290661512806</v>
      </c>
    </row>
    <row r="174" spans="1:7" ht="12.75">
      <c r="A174" s="84">
        <v>37987</v>
      </c>
      <c r="B174" s="85">
        <v>112.19354289269606</v>
      </c>
      <c r="C174" s="85">
        <v>106.75231535538185</v>
      </c>
      <c r="D174" s="85">
        <v>107.97073099261218</v>
      </c>
      <c r="E174" s="85">
        <v>115.39109879037181</v>
      </c>
      <c r="F174" s="85">
        <v>82.38514659804666</v>
      </c>
      <c r="G174" s="85">
        <v>108.43851297316989</v>
      </c>
    </row>
    <row r="175" spans="1:7" ht="12.75">
      <c r="A175" s="84">
        <v>38018</v>
      </c>
      <c r="B175" s="85">
        <v>107.79935753329492</v>
      </c>
      <c r="C175" s="85">
        <v>113.01687233619705</v>
      </c>
      <c r="D175" s="85">
        <v>110.56993627785155</v>
      </c>
      <c r="E175" s="85">
        <v>121.43893466758237</v>
      </c>
      <c r="F175" s="85">
        <v>82.92133929674699</v>
      </c>
      <c r="G175" s="85">
        <v>109.56335238884286</v>
      </c>
    </row>
    <row r="176" spans="1:7" ht="12.75">
      <c r="A176" s="84">
        <v>38047</v>
      </c>
      <c r="B176" s="85">
        <v>111.86705901567666</v>
      </c>
      <c r="C176" s="85">
        <v>114.68560941504384</v>
      </c>
      <c r="D176" s="85">
        <v>114.69485906343435</v>
      </c>
      <c r="E176" s="85">
        <v>122.7988872352203</v>
      </c>
      <c r="F176" s="85">
        <v>91.6326748215436</v>
      </c>
      <c r="G176" s="85">
        <v>113.19583739513156</v>
      </c>
    </row>
    <row r="177" spans="1:7" ht="12.75">
      <c r="A177" s="84">
        <v>38078</v>
      </c>
      <c r="B177" s="85">
        <v>109.13554772520646</v>
      </c>
      <c r="C177" s="85">
        <v>115.72128707519789</v>
      </c>
      <c r="D177" s="85">
        <v>117.60078776956048</v>
      </c>
      <c r="E177" s="85">
        <v>123.2266401838296</v>
      </c>
      <c r="F177" s="85">
        <v>93.30867913848888</v>
      </c>
      <c r="G177" s="85">
        <v>113.39104036427682</v>
      </c>
    </row>
    <row r="178" spans="1:7" ht="12.75">
      <c r="A178" s="84">
        <v>38108</v>
      </c>
      <c r="B178" s="85">
        <v>107.8776221572196</v>
      </c>
      <c r="C178" s="85">
        <v>119.05031046879797</v>
      </c>
      <c r="D178" s="85">
        <v>115.32938314612548</v>
      </c>
      <c r="E178" s="85">
        <v>117.81194844365143</v>
      </c>
      <c r="F178" s="85">
        <v>89.95191332609966</v>
      </c>
      <c r="G178" s="85">
        <v>111.88713600024076</v>
      </c>
    </row>
    <row r="179" spans="1:7" ht="12.75">
      <c r="A179" s="84">
        <v>38139</v>
      </c>
      <c r="B179" s="85">
        <v>116.94512065189615</v>
      </c>
      <c r="C179" s="85">
        <v>124.21668170981503</v>
      </c>
      <c r="D179" s="85">
        <v>111.61449013700738</v>
      </c>
      <c r="E179" s="85">
        <v>106.90680450371872</v>
      </c>
      <c r="F179" s="85">
        <v>98.33915997714668</v>
      </c>
      <c r="G179" s="85">
        <v>113.95441289995946</v>
      </c>
    </row>
    <row r="180" spans="1:7" ht="12.75">
      <c r="A180" s="84">
        <v>38169</v>
      </c>
      <c r="B180" s="85">
        <v>116.93089086552708</v>
      </c>
      <c r="C180" s="85">
        <v>127.41676304027638</v>
      </c>
      <c r="D180" s="85">
        <v>103.0048425223357</v>
      </c>
      <c r="E180" s="85">
        <v>105.83351382072843</v>
      </c>
      <c r="F180" s="85">
        <v>112.30375930487348</v>
      </c>
      <c r="G180" s="85">
        <v>113.00441245837094</v>
      </c>
    </row>
    <row r="181" spans="1:7" ht="12.75">
      <c r="A181" s="84">
        <v>38200</v>
      </c>
      <c r="B181" s="85">
        <v>117.44848695267625</v>
      </c>
      <c r="C181" s="85">
        <v>127.74946148544166</v>
      </c>
      <c r="D181" s="85">
        <v>100.49634084254336</v>
      </c>
      <c r="E181" s="85">
        <v>106.68034963671573</v>
      </c>
      <c r="F181" s="85">
        <v>107.50483925876317</v>
      </c>
      <c r="G181" s="85">
        <v>112.33298899809802</v>
      </c>
    </row>
    <row r="182" spans="1:7" ht="12.75">
      <c r="A182" s="84">
        <v>38231</v>
      </c>
      <c r="B182" s="85">
        <v>116.72262012103292</v>
      </c>
      <c r="C182" s="85">
        <v>128.80300656179838</v>
      </c>
      <c r="D182" s="85">
        <v>101.59734390167995</v>
      </c>
      <c r="E182" s="85">
        <v>107.31419011666321</v>
      </c>
      <c r="F182" s="85">
        <v>109.07867862872406</v>
      </c>
      <c r="G182" s="85">
        <v>112.75961043684634</v>
      </c>
    </row>
    <row r="183" spans="1:7" ht="12.75">
      <c r="A183" s="84">
        <v>38261</v>
      </c>
      <c r="B183" s="85">
        <v>113.61788309550462</v>
      </c>
      <c r="C183" s="85">
        <v>129.6457320198937</v>
      </c>
      <c r="D183" s="85">
        <v>100.57293289428344</v>
      </c>
      <c r="E183" s="85">
        <v>105.73926521559369</v>
      </c>
      <c r="F183" s="85">
        <v>119.92877147491232</v>
      </c>
      <c r="G183" s="85">
        <v>112.10418051158739</v>
      </c>
    </row>
    <row r="184" spans="1:7" ht="12.75">
      <c r="A184" s="84">
        <v>38292</v>
      </c>
      <c r="B184" s="85">
        <v>116.25976857159937</v>
      </c>
      <c r="C184" s="85">
        <v>131.77319635487908</v>
      </c>
      <c r="D184" s="85">
        <v>102.03747596399904</v>
      </c>
      <c r="E184" s="85">
        <v>107.23135507098331</v>
      </c>
      <c r="F184" s="85">
        <v>115.81264708052387</v>
      </c>
      <c r="G184" s="85">
        <v>113.69016174873428</v>
      </c>
    </row>
    <row r="185" spans="1:7" ht="12.75">
      <c r="A185" s="84">
        <v>38322</v>
      </c>
      <c r="B185" s="85">
        <v>117.39809094713374</v>
      </c>
      <c r="C185" s="85">
        <v>132.9433000817035</v>
      </c>
      <c r="D185" s="85">
        <v>102.9569184472611</v>
      </c>
      <c r="E185" s="85">
        <v>105.69191552574968</v>
      </c>
      <c r="F185" s="85">
        <v>117.05191938555907</v>
      </c>
      <c r="G185" s="85">
        <v>114.40252306277016</v>
      </c>
    </row>
    <row r="186" spans="1:7" ht="12.75">
      <c r="A186" s="84">
        <v>38353</v>
      </c>
      <c r="B186" s="85">
        <v>117.7626382184826</v>
      </c>
      <c r="C186" s="85">
        <v>133.5921097693357</v>
      </c>
      <c r="D186" s="85">
        <v>103.9995282893766</v>
      </c>
      <c r="E186" s="85">
        <v>101.54857016484509</v>
      </c>
      <c r="F186" s="85">
        <v>123.746652694392</v>
      </c>
      <c r="G186" s="85">
        <v>114.81691704630813</v>
      </c>
    </row>
    <row r="187" spans="1:7" ht="12.75">
      <c r="A187" s="84">
        <v>38384</v>
      </c>
      <c r="B187" s="85">
        <v>116.26236043040012</v>
      </c>
      <c r="C187" s="85">
        <v>134.31670683818166</v>
      </c>
      <c r="D187" s="85">
        <v>102.44198508344434</v>
      </c>
      <c r="E187" s="85">
        <v>99.82789087978153</v>
      </c>
      <c r="F187" s="85">
        <v>129.16770616045855</v>
      </c>
      <c r="G187" s="85">
        <v>114.14200193421978</v>
      </c>
    </row>
    <row r="188" spans="1:7" ht="12.75">
      <c r="A188" s="84">
        <v>38412</v>
      </c>
      <c r="B188" s="85">
        <v>119.71385971591253</v>
      </c>
      <c r="C188" s="85">
        <v>134.98938145390946</v>
      </c>
      <c r="D188" s="85">
        <v>104.99038871857266</v>
      </c>
      <c r="E188" s="85">
        <v>107.46852965156621</v>
      </c>
      <c r="F188" s="85">
        <v>126.02886133717146</v>
      </c>
      <c r="G188" s="85">
        <v>117.00046765249495</v>
      </c>
    </row>
    <row r="189" spans="1:7" ht="12.75">
      <c r="A189" s="84">
        <v>38443</v>
      </c>
      <c r="B189" s="85">
        <v>119.11328625358244</v>
      </c>
      <c r="C189" s="85">
        <v>133.58415781885435</v>
      </c>
      <c r="D189" s="85">
        <v>100.59499054067929</v>
      </c>
      <c r="E189" s="85">
        <v>105.36772795404417</v>
      </c>
      <c r="F189" s="85">
        <v>121.88839192384881</v>
      </c>
      <c r="G189" s="85">
        <v>114.76741010598838</v>
      </c>
    </row>
    <row r="190" spans="1:7" ht="12.75">
      <c r="A190" s="84">
        <v>38473</v>
      </c>
      <c r="B190" s="85">
        <v>123.56208672206492</v>
      </c>
      <c r="C190" s="85">
        <v>134.2465966140242</v>
      </c>
      <c r="D190" s="85">
        <v>99.67302662620709</v>
      </c>
      <c r="E190" s="85">
        <v>103.77541322390236</v>
      </c>
      <c r="F190" s="85">
        <v>121.83129263835394</v>
      </c>
      <c r="G190" s="85">
        <v>115.94349573223904</v>
      </c>
    </row>
    <row r="191" spans="1:7" ht="12.75">
      <c r="A191" s="84">
        <v>38504</v>
      </c>
      <c r="B191" s="85">
        <v>123.81505775136776</v>
      </c>
      <c r="C191" s="85">
        <v>133.8874129417836</v>
      </c>
      <c r="D191" s="85">
        <v>101.67556825109271</v>
      </c>
      <c r="E191" s="85">
        <v>104.57211833228651</v>
      </c>
      <c r="F191" s="85">
        <v>128.44206300832496</v>
      </c>
      <c r="G191" s="85">
        <v>117.1041190774067</v>
      </c>
    </row>
    <row r="192" spans="1:7" ht="12.75">
      <c r="A192" s="84">
        <v>38534</v>
      </c>
      <c r="B192" s="85">
        <v>120.48757180616607</v>
      </c>
      <c r="C192" s="85">
        <v>135.1273788248494</v>
      </c>
      <c r="D192" s="85">
        <v>102.87456545959671</v>
      </c>
      <c r="E192" s="85">
        <v>103.79663765544389</v>
      </c>
      <c r="F192" s="85">
        <v>136.78150733576604</v>
      </c>
      <c r="G192" s="85">
        <v>116.97350810430206</v>
      </c>
    </row>
    <row r="193" spans="1:7" ht="12.75">
      <c r="A193" s="84">
        <v>38565</v>
      </c>
      <c r="B193" s="85">
        <v>120.34036699844104</v>
      </c>
      <c r="C193" s="85">
        <v>137.3081033686929</v>
      </c>
      <c r="D193" s="85">
        <v>101.75071107951064</v>
      </c>
      <c r="E193" s="85">
        <v>100.69669537541606</v>
      </c>
      <c r="F193" s="85">
        <v>140.97809181741647</v>
      </c>
      <c r="G193" s="85">
        <v>116.84666521225618</v>
      </c>
    </row>
    <row r="194" spans="1:7" ht="12.75">
      <c r="A194" s="84">
        <v>38596</v>
      </c>
      <c r="B194" s="85">
        <v>121.33163008602894</v>
      </c>
      <c r="C194" s="85">
        <v>137.99371963339127</v>
      </c>
      <c r="D194" s="85">
        <v>104.64876725573282</v>
      </c>
      <c r="E194" s="85">
        <v>102.60682328544064</v>
      </c>
      <c r="F194" s="85">
        <v>146.30255979284016</v>
      </c>
      <c r="G194" s="85">
        <v>118.74675789009036</v>
      </c>
    </row>
    <row r="195" spans="1:7" ht="12.75">
      <c r="A195" s="84">
        <v>38626</v>
      </c>
      <c r="B195" s="85">
        <v>120.1765645863085</v>
      </c>
      <c r="C195" s="85">
        <v>137.58318251386902</v>
      </c>
      <c r="D195" s="85">
        <v>107.01310776112119</v>
      </c>
      <c r="E195" s="85">
        <v>107.27393680770234</v>
      </c>
      <c r="F195" s="85">
        <v>157.81701925831558</v>
      </c>
      <c r="G195" s="85">
        <v>120.40968184489485</v>
      </c>
    </row>
    <row r="196" spans="1:7" ht="12.75">
      <c r="A196" s="84">
        <v>38657</v>
      </c>
      <c r="B196" s="85">
        <v>118.96545033317093</v>
      </c>
      <c r="C196" s="85">
        <v>136.72504174872495</v>
      </c>
      <c r="D196" s="85">
        <v>104.57560859502419</v>
      </c>
      <c r="E196" s="85">
        <v>105.02031821642291</v>
      </c>
      <c r="F196" s="85">
        <v>161.50430006793746</v>
      </c>
      <c r="G196" s="85">
        <v>119.13052642061288</v>
      </c>
    </row>
    <row r="197" spans="1:7" ht="12.75">
      <c r="A197" s="84">
        <v>38687</v>
      </c>
      <c r="B197" s="85">
        <v>120.2596551021104</v>
      </c>
      <c r="C197" s="85">
        <v>134.8841727467522</v>
      </c>
      <c r="D197" s="85">
        <v>106.93694437716205</v>
      </c>
      <c r="E197" s="85">
        <v>101.77091424759068</v>
      </c>
      <c r="F197" s="85">
        <v>189.36690848619236</v>
      </c>
      <c r="G197" s="85">
        <v>121.46125713236901</v>
      </c>
    </row>
    <row r="198" spans="1:7" ht="12.75">
      <c r="A198" s="84">
        <v>38718</v>
      </c>
      <c r="B198" s="85">
        <v>113.70258915022447</v>
      </c>
      <c r="C198" s="85">
        <v>130.30705987998118</v>
      </c>
      <c r="D198" s="85">
        <v>107.72017369518548</v>
      </c>
      <c r="E198" s="85">
        <v>101.73364113348123</v>
      </c>
      <c r="F198" s="85">
        <v>223.4575469857949</v>
      </c>
      <c r="G198" s="85">
        <v>121.08258897036902</v>
      </c>
    </row>
    <row r="199" spans="1:7" ht="12.75">
      <c r="A199" s="84">
        <v>38749</v>
      </c>
      <c r="B199" s="85">
        <v>116.54380408778088</v>
      </c>
      <c r="C199" s="85">
        <v>130.49032139974037</v>
      </c>
      <c r="D199" s="85">
        <v>111.41626607810738</v>
      </c>
      <c r="E199" s="85">
        <v>103.38646711141925</v>
      </c>
      <c r="F199" s="85">
        <v>254.64592002740218</v>
      </c>
      <c r="G199" s="85">
        <v>125.58607827583322</v>
      </c>
    </row>
    <row r="200" spans="1:7" ht="12.75">
      <c r="A200" s="84">
        <v>38777</v>
      </c>
      <c r="B200" s="85">
        <v>113.59214839686318</v>
      </c>
      <c r="C200" s="85">
        <v>128.0355158037825</v>
      </c>
      <c r="D200" s="85">
        <v>109.97447035903124</v>
      </c>
      <c r="E200" s="85">
        <v>103.55972840340016</v>
      </c>
      <c r="F200" s="85">
        <v>244.65405920909572</v>
      </c>
      <c r="G200" s="85">
        <v>123.0622888649634</v>
      </c>
    </row>
    <row r="201" spans="1:7" ht="12.75">
      <c r="A201" s="84">
        <v>38808</v>
      </c>
      <c r="B201" s="85">
        <v>116.72879440035575</v>
      </c>
      <c r="C201" s="85">
        <v>125.43472922722889</v>
      </c>
      <c r="D201" s="85">
        <v>111.98501089523467</v>
      </c>
      <c r="E201" s="85">
        <v>105.30602090515409</v>
      </c>
      <c r="F201" s="85">
        <v>248.1577743915847</v>
      </c>
      <c r="G201" s="85">
        <v>124.76102240717788</v>
      </c>
    </row>
    <row r="202" spans="1:7" ht="12.75">
      <c r="A202" s="84">
        <v>38838</v>
      </c>
      <c r="B202" s="85">
        <v>116.48490496241865</v>
      </c>
      <c r="C202" s="85">
        <v>124.90596616275185</v>
      </c>
      <c r="D202" s="85">
        <v>116.26178307108101</v>
      </c>
      <c r="E202" s="85">
        <v>108.27714261562625</v>
      </c>
      <c r="F202" s="85">
        <v>238.6952853042488</v>
      </c>
      <c r="G202" s="85">
        <v>125.48671958133721</v>
      </c>
    </row>
    <row r="203" spans="1:7" ht="12.75">
      <c r="A203" s="84">
        <v>38869</v>
      </c>
      <c r="B203" s="85">
        <v>119.11879134633429</v>
      </c>
      <c r="C203" s="85">
        <v>124.57266499413421</v>
      </c>
      <c r="D203" s="85">
        <v>115.61352374891608</v>
      </c>
      <c r="E203" s="85">
        <v>108.13636447060335</v>
      </c>
      <c r="F203" s="85">
        <v>218.52501645452986</v>
      </c>
      <c r="G203" s="85">
        <v>124.69507348315608</v>
      </c>
    </row>
    <row r="204" spans="1:7" ht="12.75">
      <c r="A204" s="84">
        <v>38899</v>
      </c>
      <c r="B204" s="85">
        <v>120.50702803316607</v>
      </c>
      <c r="C204" s="85">
        <v>124.97161527651369</v>
      </c>
      <c r="D204" s="85">
        <v>119.9855277810315</v>
      </c>
      <c r="E204" s="85">
        <v>112.30760160291481</v>
      </c>
      <c r="F204" s="85">
        <v>227.75519734966872</v>
      </c>
      <c r="G204" s="85">
        <v>127.68678699070152</v>
      </c>
    </row>
    <row r="205" spans="1:7" ht="12.75">
      <c r="A205" s="84">
        <v>38930</v>
      </c>
      <c r="B205" s="85">
        <v>123.5824440786706</v>
      </c>
      <c r="C205" s="85">
        <v>123.18786996500546</v>
      </c>
      <c r="D205" s="85">
        <v>118.3344374260689</v>
      </c>
      <c r="E205" s="85">
        <v>116.58545608762847</v>
      </c>
      <c r="F205" s="85">
        <v>190.89112301229207</v>
      </c>
      <c r="G205" s="85">
        <v>125.95498638884624</v>
      </c>
    </row>
    <row r="206" spans="1:7" ht="12.75">
      <c r="A206" s="84">
        <v>38961</v>
      </c>
      <c r="B206" s="85">
        <v>122.84657631862545</v>
      </c>
      <c r="C206" s="85">
        <v>123.2717085023332</v>
      </c>
      <c r="D206" s="85">
        <v>122.88033292772305</v>
      </c>
      <c r="E206" s="85">
        <v>113.39138860169295</v>
      </c>
      <c r="F206" s="85">
        <v>171.4667892819412</v>
      </c>
      <c r="G206" s="85">
        <v>125.09424518089213</v>
      </c>
    </row>
    <row r="207" spans="1:7" ht="12.75">
      <c r="A207" s="84">
        <v>38991</v>
      </c>
      <c r="B207" s="85">
        <v>121.42965269078697</v>
      </c>
      <c r="C207" s="85">
        <v>125.86772095856651</v>
      </c>
      <c r="D207" s="85">
        <v>135.51553182399093</v>
      </c>
      <c r="E207" s="85">
        <v>115.18737594316875</v>
      </c>
      <c r="F207" s="85">
        <v>165.16928174831463</v>
      </c>
      <c r="G207" s="85">
        <v>128.26673353186044</v>
      </c>
    </row>
    <row r="208" spans="1:7" ht="12.75">
      <c r="A208" s="84">
        <v>39022</v>
      </c>
      <c r="B208" s="85">
        <v>119.40756624215294</v>
      </c>
      <c r="C208" s="85">
        <v>132.28854148594056</v>
      </c>
      <c r="D208" s="85">
        <v>144.37201209521916</v>
      </c>
      <c r="E208" s="85">
        <v>124.44834274507156</v>
      </c>
      <c r="F208" s="85">
        <v>167.14948128346958</v>
      </c>
      <c r="G208" s="85">
        <v>132.4987509536268</v>
      </c>
    </row>
    <row r="209" spans="1:7" ht="12.75">
      <c r="A209" s="84">
        <v>39052</v>
      </c>
      <c r="B209" s="85">
        <v>118.08105420660205</v>
      </c>
      <c r="C209" s="85">
        <v>142.15401360244152</v>
      </c>
      <c r="D209" s="85">
        <v>143.91346794484986</v>
      </c>
      <c r="E209" s="85">
        <v>131.5742473742057</v>
      </c>
      <c r="F209" s="85">
        <v>164.19592168519836</v>
      </c>
      <c r="G209" s="85">
        <v>134.3636810820478</v>
      </c>
    </row>
    <row r="210" spans="1:7" ht="12.75">
      <c r="A210" s="84">
        <v>39083</v>
      </c>
      <c r="B210" s="85">
        <v>116.83248361820091</v>
      </c>
      <c r="C210" s="85">
        <v>146.30028287517538</v>
      </c>
      <c r="D210" s="85">
        <v>143.8005040240895</v>
      </c>
      <c r="E210" s="85">
        <v>130.8059243063209</v>
      </c>
      <c r="F210" s="85">
        <v>155.36310144441418</v>
      </c>
      <c r="G210" s="85">
        <v>133.8488544843474</v>
      </c>
    </row>
    <row r="211" spans="1:7" ht="12.75">
      <c r="A211" s="84">
        <v>39114</v>
      </c>
      <c r="B211" s="85">
        <v>117.23376733999937</v>
      </c>
      <c r="C211" s="85">
        <v>153.07908559290925</v>
      </c>
      <c r="D211" s="85">
        <v>149.41769915537523</v>
      </c>
      <c r="E211" s="85">
        <v>132.1019075720941</v>
      </c>
      <c r="F211" s="85">
        <v>149.99205208635505</v>
      </c>
      <c r="G211" s="85">
        <v>136.44533919147943</v>
      </c>
    </row>
    <row r="212" spans="1:7" ht="12.75">
      <c r="A212" s="84">
        <v>39142</v>
      </c>
      <c r="B212" s="85">
        <v>117.23526043521882</v>
      </c>
      <c r="C212" s="85">
        <v>159.30468355347213</v>
      </c>
      <c r="D212" s="85">
        <v>148.25399592420936</v>
      </c>
      <c r="E212" s="85">
        <v>134.49039256934873</v>
      </c>
      <c r="F212" s="85">
        <v>148.1473059395976</v>
      </c>
      <c r="G212" s="85">
        <v>137.37895237702875</v>
      </c>
    </row>
    <row r="213" spans="1:7" ht="12.75">
      <c r="A213" s="84">
        <v>39173</v>
      </c>
      <c r="B213" s="85">
        <v>118.75999362986371</v>
      </c>
      <c r="C213" s="85">
        <v>175.70560860300654</v>
      </c>
      <c r="D213" s="85">
        <v>144.44011022722515</v>
      </c>
      <c r="E213" s="85">
        <v>146.76598694263785</v>
      </c>
      <c r="F213" s="85">
        <v>137.9302503575564</v>
      </c>
      <c r="G213" s="85">
        <v>140.62444241269094</v>
      </c>
    </row>
    <row r="214" spans="1:7" ht="12.75">
      <c r="A214" s="84">
        <v>39203</v>
      </c>
      <c r="B214" s="85">
        <v>122.68463771359967</v>
      </c>
      <c r="C214" s="85">
        <v>181.137892333889</v>
      </c>
      <c r="D214" s="85">
        <v>146.44116311123594</v>
      </c>
      <c r="E214" s="85">
        <v>158.08214931678833</v>
      </c>
      <c r="F214" s="85">
        <v>133.81504741478977</v>
      </c>
      <c r="G214" s="85">
        <v>144.74666023312506</v>
      </c>
    </row>
    <row r="215" spans="1:7" ht="12.75">
      <c r="A215" s="84">
        <v>39234</v>
      </c>
      <c r="B215" s="85">
        <v>126.31134417678096</v>
      </c>
      <c r="C215" s="85">
        <v>209.01905587926578</v>
      </c>
      <c r="D215" s="85">
        <v>155.18138390636577</v>
      </c>
      <c r="E215" s="85">
        <v>165.91816718816253</v>
      </c>
      <c r="F215" s="85">
        <v>131.82839771828176</v>
      </c>
      <c r="G215" s="85">
        <v>154.01869707723876</v>
      </c>
    </row>
    <row r="216" spans="1:7" ht="12.75">
      <c r="A216" s="84">
        <v>39264</v>
      </c>
      <c r="B216" s="85">
        <v>127.03569696705918</v>
      </c>
      <c r="C216" s="85">
        <v>234.08260704624033</v>
      </c>
      <c r="D216" s="85">
        <v>155.1605361291976</v>
      </c>
      <c r="E216" s="85">
        <v>171.38757759253397</v>
      </c>
      <c r="F216" s="85">
        <v>144.31591009633215</v>
      </c>
      <c r="G216" s="85">
        <v>160.141483537175</v>
      </c>
    </row>
    <row r="217" spans="1:7" ht="12.75">
      <c r="A217" s="84">
        <v>39295</v>
      </c>
      <c r="B217" s="85">
        <v>130.0945323012765</v>
      </c>
      <c r="C217" s="85">
        <v>245.69844209389285</v>
      </c>
      <c r="D217" s="85">
        <v>165.65215640874385</v>
      </c>
      <c r="E217" s="85">
        <v>176.66327922661853</v>
      </c>
      <c r="F217" s="85">
        <v>139.14568510976778</v>
      </c>
      <c r="G217" s="85">
        <v>166.3726157847005</v>
      </c>
    </row>
    <row r="218" spans="1:7" ht="12.75">
      <c r="A218" s="84">
        <v>39326</v>
      </c>
      <c r="B218" s="85">
        <v>132.24155793343277</v>
      </c>
      <c r="C218" s="85">
        <v>252.4186809993446</v>
      </c>
      <c r="D218" s="85">
        <v>187.60833510642695</v>
      </c>
      <c r="E218" s="85">
        <v>184.72979506942337</v>
      </c>
      <c r="F218" s="85">
        <v>138.44309476542682</v>
      </c>
      <c r="G218" s="85">
        <v>175.2951015008479</v>
      </c>
    </row>
    <row r="219" spans="1:7" ht="12.75">
      <c r="A219" s="84">
        <v>39356</v>
      </c>
      <c r="B219" s="85">
        <v>128.2867844016949</v>
      </c>
      <c r="C219" s="85">
        <v>257.05942291769367</v>
      </c>
      <c r="D219" s="85">
        <v>193.87090868028642</v>
      </c>
      <c r="E219" s="85">
        <v>195.9636701372529</v>
      </c>
      <c r="F219" s="85">
        <v>141.91588918968128</v>
      </c>
      <c r="G219" s="85">
        <v>178.2405948626893</v>
      </c>
    </row>
    <row r="220" spans="1:7" ht="12.75">
      <c r="A220" s="84">
        <v>39387</v>
      </c>
      <c r="B220" s="85">
        <v>132.81979069186548</v>
      </c>
      <c r="C220" s="85">
        <v>268.63151058389104</v>
      </c>
      <c r="D220" s="85">
        <v>196.44056273654888</v>
      </c>
      <c r="E220" s="85">
        <v>214.14458918921687</v>
      </c>
      <c r="F220" s="85">
        <v>143.2871093606405</v>
      </c>
      <c r="G220" s="85">
        <v>185.12540241146976</v>
      </c>
    </row>
    <row r="221" spans="1:7" ht="12.75">
      <c r="A221" s="84">
        <v>39417</v>
      </c>
      <c r="B221" s="85">
        <v>131.71298140752944</v>
      </c>
      <c r="C221" s="85">
        <v>266.2429120883165</v>
      </c>
      <c r="D221" s="85">
        <v>215.77169774452503</v>
      </c>
      <c r="E221" s="85">
        <v>217.99430204495653</v>
      </c>
      <c r="F221" s="85">
        <v>151.958429847184</v>
      </c>
      <c r="G221" s="85">
        <v>190.75734686495966</v>
      </c>
    </row>
    <row r="222" spans="1:7" ht="12.75">
      <c r="A222" s="84">
        <v>39448</v>
      </c>
      <c r="B222" s="85">
        <v>136.63716662250712</v>
      </c>
      <c r="C222" s="85">
        <v>255.744879686186</v>
      </c>
      <c r="D222" s="85">
        <v>231.37106906295202</v>
      </c>
      <c r="E222" s="85">
        <v>241.6381478942951</v>
      </c>
      <c r="F222" s="85">
        <v>170.00045260118574</v>
      </c>
      <c r="G222" s="85">
        <v>199.58974105366198</v>
      </c>
    </row>
    <row r="223" spans="1:7" ht="12.75">
      <c r="A223" s="84">
        <v>39479</v>
      </c>
      <c r="B223" s="85">
        <v>137.79885162246808</v>
      </c>
      <c r="C223" s="85">
        <v>252.05959861484618</v>
      </c>
      <c r="D223" s="85">
        <v>271.4798801991536</v>
      </c>
      <c r="E223" s="85">
        <v>265.1465229321756</v>
      </c>
      <c r="F223" s="85">
        <v>191.71169571302332</v>
      </c>
      <c r="G223" s="85">
        <v>215.15487868748588</v>
      </c>
    </row>
    <row r="224" spans="1:7" ht="12.75">
      <c r="A224" s="84">
        <v>39508</v>
      </c>
      <c r="B224" s="85">
        <v>143.52723987799146</v>
      </c>
      <c r="C224" s="85">
        <v>248.69437121714145</v>
      </c>
      <c r="D224" s="85">
        <v>271.6555544782528</v>
      </c>
      <c r="E224" s="85">
        <v>277.4372527383561</v>
      </c>
      <c r="F224" s="85">
        <v>187.31268567075557</v>
      </c>
      <c r="G224" s="85">
        <v>218.05065282808366</v>
      </c>
    </row>
    <row r="225" spans="1:7" ht="12.75">
      <c r="A225" s="84">
        <v>39539</v>
      </c>
      <c r="B225" s="85">
        <v>148.0527872184066</v>
      </c>
      <c r="C225" s="85">
        <v>241.74949670892963</v>
      </c>
      <c r="D225" s="85">
        <v>274.3138017518943</v>
      </c>
      <c r="E225" s="85">
        <v>267.62384717498253</v>
      </c>
      <c r="F225" s="85">
        <v>178.23730864807058</v>
      </c>
      <c r="G225" s="85">
        <v>217.13523208332606</v>
      </c>
    </row>
    <row r="226" spans="1:7" ht="12.75">
      <c r="A226" s="84">
        <v>39569</v>
      </c>
      <c r="B226" s="85">
        <v>157.7867112321879</v>
      </c>
      <c r="C226" s="85">
        <v>239.93828373503842</v>
      </c>
      <c r="D226" s="85">
        <v>266.9943813772984</v>
      </c>
      <c r="E226" s="85">
        <v>271.52389133608017</v>
      </c>
      <c r="F226" s="85">
        <v>171.29048487164562</v>
      </c>
      <c r="G226" s="85">
        <v>218.27650152870882</v>
      </c>
    </row>
    <row r="227" spans="1:7" ht="12.75">
      <c r="A227" s="84">
        <v>39600</v>
      </c>
      <c r="B227" s="85">
        <v>164.37186187132193</v>
      </c>
      <c r="C227" s="85">
        <v>240.6441686283977</v>
      </c>
      <c r="D227" s="85">
        <v>273.66602165495317</v>
      </c>
      <c r="E227" s="85">
        <v>282.6923147441162</v>
      </c>
      <c r="F227" s="85">
        <v>172.06143272851554</v>
      </c>
      <c r="G227" s="85">
        <v>224.12916520372588</v>
      </c>
    </row>
    <row r="228" spans="1:7" ht="12.75">
      <c r="A228" s="84">
        <v>39630</v>
      </c>
      <c r="B228" s="85">
        <v>168.1842672759914</v>
      </c>
      <c r="C228" s="85">
        <v>238.86387907290225</v>
      </c>
      <c r="D228" s="85">
        <v>256.6375255417505</v>
      </c>
      <c r="E228" s="85">
        <v>264.7902998010773</v>
      </c>
      <c r="F228" s="85">
        <v>201.9287512950646</v>
      </c>
      <c r="G228" s="85">
        <v>220.1520143293961</v>
      </c>
    </row>
    <row r="229" spans="1:7" ht="12.75">
      <c r="A229" s="84">
        <v>39661</v>
      </c>
      <c r="B229" s="85">
        <v>170.4207946963151</v>
      </c>
      <c r="C229" s="85">
        <v>227.21353048164906</v>
      </c>
      <c r="D229" s="85">
        <v>239.46105094019327</v>
      </c>
      <c r="E229" s="85">
        <v>221.63645779106017</v>
      </c>
      <c r="F229" s="85">
        <v>207.2737850023361</v>
      </c>
      <c r="G229" s="85">
        <v>208.58879426861725</v>
      </c>
    </row>
    <row r="230" spans="1:7" ht="12.75">
      <c r="A230" s="84">
        <v>39692</v>
      </c>
      <c r="B230" s="85">
        <v>169.8479849503807</v>
      </c>
      <c r="C230" s="85">
        <v>203.22832764063597</v>
      </c>
      <c r="D230" s="85">
        <v>225.84737670521602</v>
      </c>
      <c r="E230" s="85">
        <v>199.87280861493736</v>
      </c>
      <c r="F230" s="85">
        <v>192.00901743631022</v>
      </c>
      <c r="G230" s="85">
        <v>196.4916063029428</v>
      </c>
    </row>
    <row r="231" spans="1:7" ht="12.75">
      <c r="A231" s="84">
        <v>39722</v>
      </c>
      <c r="B231" s="85">
        <v>160.87034110421607</v>
      </c>
      <c r="C231" s="85">
        <v>184.96135490379837</v>
      </c>
      <c r="D231" s="85">
        <v>190.4734867648089</v>
      </c>
      <c r="E231" s="85">
        <v>152.80252442025525</v>
      </c>
      <c r="F231" s="85">
        <v>168.86522420318119</v>
      </c>
      <c r="G231" s="85">
        <v>172.37745331905464</v>
      </c>
    </row>
    <row r="232" spans="1:7" ht="12.75">
      <c r="A232" s="84">
        <v>39753</v>
      </c>
      <c r="B232" s="85">
        <v>146.04312485825585</v>
      </c>
      <c r="C232" s="85">
        <v>159.6489169704705</v>
      </c>
      <c r="D232" s="85">
        <v>178.22110099643015</v>
      </c>
      <c r="E232" s="85">
        <v>133.49895489328625</v>
      </c>
      <c r="F232" s="85">
        <v>171.70329519819262</v>
      </c>
      <c r="G232" s="85">
        <v>157.13117796044003</v>
      </c>
    </row>
    <row r="233" spans="1:7" ht="12.75">
      <c r="A233" s="84">
        <v>39783</v>
      </c>
      <c r="B233" s="85">
        <v>135.2676320813234</v>
      </c>
      <c r="C233" s="85">
        <v>142.02949296033125</v>
      </c>
      <c r="D233" s="85">
        <v>174.31203241746454</v>
      </c>
      <c r="E233" s="85">
        <v>126.38309391562817</v>
      </c>
      <c r="F233" s="85">
        <v>166.73667095692258</v>
      </c>
      <c r="G233" s="85">
        <v>148.00886114250483</v>
      </c>
    </row>
    <row r="234" spans="1:7" ht="12.75">
      <c r="A234" s="84">
        <v>39814</v>
      </c>
      <c r="B234" s="85">
        <v>126.37798029382081</v>
      </c>
      <c r="C234" s="85">
        <v>122.24918936217198</v>
      </c>
      <c r="D234" s="85">
        <v>184.58958930750276</v>
      </c>
      <c r="E234" s="85">
        <v>133.60609997190537</v>
      </c>
      <c r="F234" s="85">
        <v>177.52134073796609</v>
      </c>
      <c r="G234" s="85">
        <v>146.19546500318873</v>
      </c>
    </row>
    <row r="235" spans="1:7" ht="12.75">
      <c r="A235" s="84">
        <v>39845</v>
      </c>
      <c r="B235" s="85">
        <v>120.43309940636264</v>
      </c>
      <c r="C235" s="85">
        <v>114.30339075275326</v>
      </c>
      <c r="D235" s="85">
        <v>177.35840267347928</v>
      </c>
      <c r="E235" s="85">
        <v>130.99891524166898</v>
      </c>
      <c r="F235" s="85">
        <v>187.7383963200073</v>
      </c>
      <c r="G235" s="85">
        <v>141.20410429551896</v>
      </c>
    </row>
    <row r="236" spans="1:7" ht="12.75">
      <c r="A236" s="84">
        <v>39873</v>
      </c>
      <c r="B236" s="85">
        <v>124.12162349925117</v>
      </c>
      <c r="C236" s="85">
        <v>117.66792246480034</v>
      </c>
      <c r="D236" s="85">
        <v>177.78663799944167</v>
      </c>
      <c r="E236" s="85">
        <v>128.7647544534217</v>
      </c>
      <c r="F236" s="85">
        <v>190.15075666576703</v>
      </c>
      <c r="G236" s="85">
        <v>143.02282505107928</v>
      </c>
    </row>
    <row r="237" spans="1:7" ht="12.75">
      <c r="A237" s="84">
        <v>39904</v>
      </c>
      <c r="B237" s="85">
        <v>127.61356072446321</v>
      </c>
      <c r="C237" s="85">
        <v>117.38401025432866</v>
      </c>
      <c r="D237" s="85">
        <v>178.99118665396884</v>
      </c>
      <c r="E237" s="85">
        <v>147.12835761914965</v>
      </c>
      <c r="F237" s="85">
        <v>193.6557743446062</v>
      </c>
      <c r="G237" s="85">
        <v>147.3676989848092</v>
      </c>
    </row>
    <row r="238" spans="1:7" ht="12.75">
      <c r="A238" s="84">
        <v>39934</v>
      </c>
      <c r="B238" s="85">
        <v>133.38804206689701</v>
      </c>
      <c r="C238" s="85">
        <v>123.65954373666703</v>
      </c>
      <c r="D238" s="85">
        <v>185.5171135865393</v>
      </c>
      <c r="E238" s="85">
        <v>166.88596935997793</v>
      </c>
      <c r="F238" s="85">
        <v>227.8340326550857</v>
      </c>
      <c r="G238" s="85">
        <v>157.45834368896075</v>
      </c>
    </row>
    <row r="239" spans="1:7" ht="12.75">
      <c r="A239" s="84">
        <v>39965</v>
      </c>
      <c r="B239" s="85">
        <v>137.29941443481704</v>
      </c>
      <c r="C239" s="85">
        <v>122.83094922018893</v>
      </c>
      <c r="D239" s="85">
        <v>185.37621268729947</v>
      </c>
      <c r="E239" s="85">
        <v>159.569662597267</v>
      </c>
      <c r="F239" s="85">
        <v>233.10883127207669</v>
      </c>
      <c r="G239" s="85">
        <v>157.98379177199115</v>
      </c>
    </row>
    <row r="240" spans="1:7" ht="12.75">
      <c r="A240" s="84">
        <v>39995</v>
      </c>
      <c r="B240" s="85">
        <v>139.54392732762503</v>
      </c>
      <c r="C240" s="85">
        <v>125.91849482343065</v>
      </c>
      <c r="D240" s="85">
        <v>167.09877490000858</v>
      </c>
      <c r="E240" s="85">
        <v>143.73054525098212</v>
      </c>
      <c r="F240" s="85">
        <v>261.4766408994865</v>
      </c>
      <c r="G240" s="85">
        <v>154.12331942054558</v>
      </c>
    </row>
    <row r="241" spans="1:7" ht="12.75">
      <c r="A241" s="84">
        <v>40026</v>
      </c>
      <c r="B241" s="85">
        <v>140.01627607727266</v>
      </c>
      <c r="C241" s="85">
        <v>129.29552184645743</v>
      </c>
      <c r="D241" s="85">
        <v>162.05675544392082</v>
      </c>
      <c r="E241" s="85">
        <v>156.34964352193262</v>
      </c>
      <c r="F241" s="85">
        <v>318.3700741020593</v>
      </c>
      <c r="G241" s="85">
        <v>159.3746511881451</v>
      </c>
    </row>
    <row r="242" spans="1:7" ht="12.75">
      <c r="A242" s="84">
        <v>40057</v>
      </c>
      <c r="B242" s="85">
        <v>138.44418900981358</v>
      </c>
      <c r="C242" s="85">
        <v>144.0416874638379</v>
      </c>
      <c r="D242" s="85">
        <v>157.74108618094525</v>
      </c>
      <c r="E242" s="85">
        <v>149.63634858065927</v>
      </c>
      <c r="F242" s="85">
        <v>326.9119920658544</v>
      </c>
      <c r="G242" s="85">
        <v>159.79512020949224</v>
      </c>
    </row>
    <row r="243" spans="1:7" ht="12.75">
      <c r="A243" s="84">
        <v>40087</v>
      </c>
      <c r="B243" s="85">
        <v>134.3727059333743</v>
      </c>
      <c r="C243" s="85">
        <v>157.54582898344134</v>
      </c>
      <c r="D243" s="85">
        <v>166.1383604671442</v>
      </c>
      <c r="E243" s="85">
        <v>151.74498999350982</v>
      </c>
      <c r="F243" s="85">
        <v>321.32768808746664</v>
      </c>
      <c r="G243" s="85">
        <v>162.8201600631825</v>
      </c>
    </row>
    <row r="244" spans="1:7" ht="12.75">
      <c r="A244" s="84">
        <v>40118</v>
      </c>
      <c r="B244" s="85">
        <v>137.5265948049107</v>
      </c>
      <c r="C244" s="85">
        <v>208.08983148510376</v>
      </c>
      <c r="D244" s="85">
        <v>170.95260498135238</v>
      </c>
      <c r="E244" s="85">
        <v>161.71339137116053</v>
      </c>
      <c r="F244" s="85">
        <v>315.92460292802434</v>
      </c>
      <c r="G244" s="85">
        <v>174.71759104220715</v>
      </c>
    </row>
    <row r="245" spans="1:7" ht="12.75">
      <c r="A245" s="84">
        <v>40148</v>
      </c>
      <c r="B245" s="85">
        <v>136.12120273248541</v>
      </c>
      <c r="C245" s="85">
        <v>215.61779727434958</v>
      </c>
      <c r="D245" s="85">
        <v>171.1011552281482</v>
      </c>
      <c r="E245" s="85">
        <v>169.3362358682378</v>
      </c>
      <c r="F245" s="85">
        <v>333.9635541766199</v>
      </c>
      <c r="G245" s="85">
        <v>177.91216791518855</v>
      </c>
    </row>
    <row r="246" spans="1:7" ht="12.75">
      <c r="A246" s="84">
        <v>40179</v>
      </c>
      <c r="B246" s="85">
        <v>140.47517407962783</v>
      </c>
      <c r="C246" s="85">
        <v>201.99855938795886</v>
      </c>
      <c r="D246" s="85">
        <v>170.2828725351062</v>
      </c>
      <c r="E246" s="85">
        <v>168.78187880444685</v>
      </c>
      <c r="F246" s="85">
        <v>375.53355405991493</v>
      </c>
      <c r="G246" s="85">
        <v>179.837867200982</v>
      </c>
    </row>
    <row r="247" spans="1:7" ht="12.75">
      <c r="A247" s="84">
        <v>40210</v>
      </c>
      <c r="B247" s="85">
        <v>142.010196417209</v>
      </c>
      <c r="C247" s="85">
        <v>191.35229037750398</v>
      </c>
      <c r="D247" s="85">
        <v>164.21362187006255</v>
      </c>
      <c r="E247" s="85">
        <v>169.2338628145025</v>
      </c>
      <c r="F247" s="85">
        <v>360.8181559507804</v>
      </c>
      <c r="G247" s="85">
        <v>175.9417292532108</v>
      </c>
    </row>
    <row r="248" spans="1:7" ht="12.75">
      <c r="A248" s="84">
        <v>40238</v>
      </c>
      <c r="B248" s="85">
        <v>144.68738284165156</v>
      </c>
      <c r="C248" s="85">
        <v>187.40499763915005</v>
      </c>
      <c r="D248" s="85">
        <v>157.76047314500894</v>
      </c>
      <c r="E248" s="85">
        <v>174.8115273903978</v>
      </c>
      <c r="F248" s="85">
        <v>264.82287243234</v>
      </c>
      <c r="G248" s="85">
        <v>168.3256962471975</v>
      </c>
    </row>
    <row r="249" spans="1:7" ht="12.75">
      <c r="A249" s="84">
        <v>40269</v>
      </c>
      <c r="B249" s="85">
        <v>150.842330557729</v>
      </c>
      <c r="C249" s="85">
        <v>204.25218643230042</v>
      </c>
      <c r="D249" s="85">
        <v>154.82949493692215</v>
      </c>
      <c r="E249" s="85">
        <v>173.514501030362</v>
      </c>
      <c r="F249" s="85">
        <v>233.4245820277987</v>
      </c>
      <c r="G249" s="85">
        <v>170.04417041081243</v>
      </c>
    </row>
    <row r="250" spans="1:7" ht="12.75">
      <c r="A250" s="84">
        <v>40299</v>
      </c>
      <c r="B250" s="85">
        <v>151.7113222679582</v>
      </c>
      <c r="C250" s="85">
        <v>209.16666641710475</v>
      </c>
      <c r="D250" s="85">
        <v>155.10700373298263</v>
      </c>
      <c r="E250" s="85">
        <v>170.3888593042348</v>
      </c>
      <c r="F250" s="85">
        <v>215.72177633082018</v>
      </c>
      <c r="G250" s="85">
        <v>169.52600220813534</v>
      </c>
    </row>
    <row r="251" spans="1:7" ht="12.75">
      <c r="A251" s="84">
        <v>40330</v>
      </c>
      <c r="B251" s="85">
        <v>152.44897288265028</v>
      </c>
      <c r="C251" s="85">
        <v>203.14020878978945</v>
      </c>
      <c r="D251" s="85">
        <v>151.20204918987264</v>
      </c>
      <c r="E251" s="85">
        <v>168.3873806267945</v>
      </c>
      <c r="F251" s="85">
        <v>224.94292700006645</v>
      </c>
      <c r="G251" s="85">
        <v>168.09356795773397</v>
      </c>
    </row>
    <row r="252" spans="1:7" ht="12.75">
      <c r="A252" s="84">
        <v>40360</v>
      </c>
      <c r="B252" s="85">
        <v>151.04297358064355</v>
      </c>
      <c r="C252" s="85">
        <v>197.8453104599167</v>
      </c>
      <c r="D252" s="85">
        <v>163.32699469397406</v>
      </c>
      <c r="E252" s="85">
        <v>174.4078820899062</v>
      </c>
      <c r="F252" s="85">
        <v>247.3636878606569</v>
      </c>
      <c r="G252" s="85">
        <v>172.4775397035495</v>
      </c>
    </row>
    <row r="253" spans="1:7" ht="12.75">
      <c r="A253" s="84">
        <v>40391</v>
      </c>
      <c r="B253" s="85">
        <v>155.3922888950943</v>
      </c>
      <c r="C253" s="85">
        <v>192.94065894273996</v>
      </c>
      <c r="D253" s="85">
        <v>185.25018772081</v>
      </c>
      <c r="E253" s="85">
        <v>192.3753092367618</v>
      </c>
      <c r="F253" s="85">
        <v>262.70217155642337</v>
      </c>
      <c r="G253" s="85">
        <v>182.7655650498917</v>
      </c>
    </row>
    <row r="254" spans="1:7" ht="12.75">
      <c r="A254" s="84">
        <v>40422</v>
      </c>
      <c r="B254" s="85">
        <v>153.43533291503877</v>
      </c>
      <c r="C254" s="85">
        <v>198.37643141737144</v>
      </c>
      <c r="D254" s="85">
        <v>208.32759698579505</v>
      </c>
      <c r="E254" s="85">
        <v>197.59770902346477</v>
      </c>
      <c r="F254" s="85">
        <v>318.0897070886126</v>
      </c>
      <c r="G254" s="85">
        <v>193.99392616831372</v>
      </c>
    </row>
    <row r="255" spans="1:7" ht="12.75">
      <c r="A255" s="84">
        <v>40452</v>
      </c>
      <c r="B255" s="85">
        <v>157.33540814119925</v>
      </c>
      <c r="C255" s="85">
        <v>202.60682970125296</v>
      </c>
      <c r="D255" s="85">
        <v>219.94662821880962</v>
      </c>
      <c r="E255" s="85">
        <v>220.02052561391153</v>
      </c>
      <c r="F255" s="85">
        <v>349.28545174319464</v>
      </c>
      <c r="G255" s="85">
        <v>204.63536379756385</v>
      </c>
    </row>
    <row r="256" spans="1:7" ht="12.75">
      <c r="A256" s="84">
        <v>40483</v>
      </c>
      <c r="B256" s="85">
        <v>160.3687412197018</v>
      </c>
      <c r="C256" s="85">
        <v>207.79065163453708</v>
      </c>
      <c r="D256" s="85">
        <v>223.34296759118476</v>
      </c>
      <c r="E256" s="85">
        <v>243.3143571832693</v>
      </c>
      <c r="F256" s="85">
        <v>373.367589877813</v>
      </c>
      <c r="G256" s="85">
        <v>212.51446035305673</v>
      </c>
    </row>
    <row r="257" spans="1:7" ht="12.75">
      <c r="A257" s="84">
        <v>40513</v>
      </c>
      <c r="B257" s="85">
        <v>165.9176364401188</v>
      </c>
      <c r="C257" s="85">
        <v>208.36256055608993</v>
      </c>
      <c r="D257" s="85">
        <v>237.78947001644272</v>
      </c>
      <c r="E257" s="85">
        <v>262.9892614600709</v>
      </c>
      <c r="F257" s="85">
        <v>398.43185121401365</v>
      </c>
      <c r="G257" s="85">
        <v>223.05119297952285</v>
      </c>
    </row>
    <row r="258" spans="1:7" ht="12.75">
      <c r="A258" s="86">
        <v>40554</v>
      </c>
      <c r="B258" s="87">
        <v>165.88687912007384</v>
      </c>
      <c r="C258" s="87">
        <v>221.25256838910033</v>
      </c>
      <c r="D258" s="87">
        <v>244.77107271676698</v>
      </c>
      <c r="E258" s="87">
        <v>277.6935026742019</v>
      </c>
      <c r="F258" s="87">
        <v>420.1622204564698</v>
      </c>
      <c r="G258" s="88">
        <v>230.74540952220985</v>
      </c>
    </row>
    <row r="259" spans="1:7" ht="12.75">
      <c r="A259" s="84"/>
      <c r="B259" s="89"/>
      <c r="C259" s="89"/>
      <c r="D259" s="89"/>
      <c r="E259" s="89"/>
      <c r="F259" s="89"/>
      <c r="G259" s="90"/>
    </row>
    <row r="260" spans="1:10" ht="27.75" customHeight="1">
      <c r="A260" s="111" t="s">
        <v>90</v>
      </c>
      <c r="B260" s="111"/>
      <c r="C260" s="111"/>
      <c r="D260" s="111"/>
      <c r="E260" s="111"/>
      <c r="F260" s="111"/>
      <c r="G260" s="111"/>
      <c r="H260" s="91"/>
      <c r="I260" s="91"/>
      <c r="J260" s="91"/>
    </row>
    <row r="262" spans="1:7" ht="54" customHeight="1">
      <c r="A262" s="108" t="s">
        <v>79</v>
      </c>
      <c r="B262" s="108"/>
      <c r="C262" s="108"/>
      <c r="D262" s="108"/>
      <c r="E262" s="108"/>
      <c r="F262" s="108"/>
      <c r="G262" s="108"/>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1.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11" customWidth="1"/>
    <col min="2" max="2" width="15.140625" style="13" customWidth="1"/>
    <col min="6" max="6" width="13.28125" style="0" customWidth="1"/>
  </cols>
  <sheetData>
    <row r="1" ht="12.75">
      <c r="A1" s="29" t="s">
        <v>20</v>
      </c>
    </row>
    <row r="3" spans="1:2" ht="12.75">
      <c r="A3" s="9" t="s">
        <v>24</v>
      </c>
      <c r="B3" s="10" t="s">
        <v>68</v>
      </c>
    </row>
    <row r="4" ht="12.75">
      <c r="B4" s="13" t="s">
        <v>69</v>
      </c>
    </row>
    <row r="6" spans="1:2" ht="12.75">
      <c r="A6" s="11">
        <v>1961</v>
      </c>
      <c r="B6" s="77">
        <v>0.6307402313640847</v>
      </c>
    </row>
    <row r="7" spans="1:2" ht="12.75">
      <c r="A7" s="11">
        <v>1962</v>
      </c>
      <c r="B7" s="77">
        <v>0.6482529366845342</v>
      </c>
    </row>
    <row r="8" spans="1:2" ht="12.75">
      <c r="A8" s="11">
        <v>1963</v>
      </c>
      <c r="B8" s="77">
        <v>0.6749863822986176</v>
      </c>
    </row>
    <row r="9" spans="1:2" ht="12.75">
      <c r="A9" s="11">
        <v>1964</v>
      </c>
      <c r="B9" s="77">
        <v>0.7014782296077717</v>
      </c>
    </row>
    <row r="10" spans="1:2" ht="12.75">
      <c r="A10" s="11">
        <v>1965</v>
      </c>
      <c r="B10" s="77">
        <v>0.7282271484714818</v>
      </c>
    </row>
    <row r="11" spans="1:2" ht="12.75">
      <c r="A11" s="11">
        <v>1966</v>
      </c>
      <c r="B11" s="77">
        <v>0.7501736499032252</v>
      </c>
    </row>
    <row r="12" spans="1:2" ht="12.75">
      <c r="A12" s="11">
        <v>1967</v>
      </c>
      <c r="B12" s="77">
        <v>0.7659140543174228</v>
      </c>
    </row>
    <row r="13" spans="1:2" ht="12.75">
      <c r="A13" s="11">
        <v>1968</v>
      </c>
      <c r="B13" s="77">
        <v>0.7968546012866538</v>
      </c>
    </row>
    <row r="14" spans="1:2" ht="12.75">
      <c r="A14" s="11">
        <v>1969</v>
      </c>
      <c r="B14" s="77">
        <v>0.8293244558305055</v>
      </c>
    </row>
    <row r="15" spans="1:2" ht="12.75">
      <c r="A15" s="11">
        <v>1970</v>
      </c>
      <c r="B15" s="77">
        <v>0.8772030011963032</v>
      </c>
    </row>
    <row r="16" spans="1:2" ht="12.75">
      <c r="A16" s="11">
        <v>1971</v>
      </c>
      <c r="B16" s="77">
        <v>0.9002892233266372</v>
      </c>
    </row>
    <row r="17" spans="1:2" ht="12.75">
      <c r="A17" s="11">
        <v>1972</v>
      </c>
      <c r="B17" s="77">
        <v>0.928780569349717</v>
      </c>
    </row>
    <row r="18" spans="1:2" ht="12.75">
      <c r="A18" s="11">
        <v>1973</v>
      </c>
      <c r="B18" s="77">
        <v>0.9613463944415188</v>
      </c>
    </row>
    <row r="19" spans="1:2" ht="12.75">
      <c r="A19" s="11">
        <v>1974</v>
      </c>
      <c r="B19" s="77">
        <v>0.9674642258692627</v>
      </c>
    </row>
    <row r="20" spans="1:2" ht="12.75">
      <c r="A20" s="11">
        <v>1975</v>
      </c>
      <c r="B20" s="77">
        <v>0.9668548196363237</v>
      </c>
    </row>
    <row r="21" spans="1:2" ht="12.75">
      <c r="A21" s="11">
        <v>1976</v>
      </c>
      <c r="B21" s="77">
        <v>1.0005054443501278</v>
      </c>
    </row>
    <row r="22" spans="1:2" ht="12.75">
      <c r="A22" s="11">
        <v>1977</v>
      </c>
      <c r="B22" s="77">
        <v>1.018676093564736</v>
      </c>
    </row>
    <row r="23" spans="1:2" ht="12.75">
      <c r="A23" s="11">
        <v>1978</v>
      </c>
      <c r="B23" s="77">
        <v>1.0396071525182573</v>
      </c>
    </row>
    <row r="24" spans="1:2" ht="12.75">
      <c r="A24" s="11">
        <v>1979</v>
      </c>
      <c r="B24" s="77">
        <v>1.0638999504607156</v>
      </c>
    </row>
    <row r="25" spans="1:2" ht="12.75">
      <c r="A25" s="11">
        <v>1980</v>
      </c>
      <c r="B25" s="77">
        <v>1.0580075864473564</v>
      </c>
    </row>
    <row r="26" spans="1:2" ht="12.75">
      <c r="A26" s="11">
        <v>1981</v>
      </c>
      <c r="B26" s="77">
        <v>1.0505650551993349</v>
      </c>
    </row>
    <row r="27" spans="1:2" ht="12.75">
      <c r="A27" s="11">
        <v>1982</v>
      </c>
      <c r="B27" s="77">
        <v>1.0424889189929263</v>
      </c>
    </row>
    <row r="28" spans="1:2" ht="12.75">
      <c r="A28" s="11">
        <v>1983</v>
      </c>
      <c r="B28" s="77">
        <v>1.0559297991620127</v>
      </c>
    </row>
    <row r="29" spans="1:2" ht="12.75">
      <c r="A29" s="11">
        <v>1984</v>
      </c>
      <c r="B29" s="77">
        <v>1.0759504173201813</v>
      </c>
    </row>
    <row r="30" spans="1:2" ht="12.75">
      <c r="A30" s="11">
        <v>1985</v>
      </c>
      <c r="B30" s="77">
        <v>1.0710373393447241</v>
      </c>
    </row>
    <row r="31" spans="1:2" ht="12.75">
      <c r="A31" s="11">
        <v>1986</v>
      </c>
      <c r="B31" s="77">
        <v>1.0893653245622634</v>
      </c>
    </row>
    <row r="32" spans="1:2" ht="12.75">
      <c r="A32" s="11">
        <v>1987</v>
      </c>
      <c r="B32" s="77">
        <v>1.1217413108348873</v>
      </c>
    </row>
    <row r="33" spans="1:2" ht="12.75">
      <c r="A33" s="11">
        <v>1988</v>
      </c>
      <c r="B33" s="77">
        <v>1.1564440866037586</v>
      </c>
    </row>
    <row r="34" spans="1:2" ht="12.75">
      <c r="A34" s="11">
        <v>1989</v>
      </c>
      <c r="B34" s="77">
        <v>1.1779664070077662</v>
      </c>
    </row>
    <row r="35" spans="1:2" ht="12.75">
      <c r="A35" s="11">
        <v>1990</v>
      </c>
      <c r="B35" s="77">
        <v>1.179051855616268</v>
      </c>
    </row>
    <row r="36" spans="1:2" ht="12.75">
      <c r="A36" s="11">
        <v>1991</v>
      </c>
      <c r="B36" s="77">
        <v>1.1808282032855146</v>
      </c>
    </row>
    <row r="37" spans="1:2" ht="12.75">
      <c r="A37" s="11">
        <v>1992</v>
      </c>
      <c r="B37" s="77">
        <v>1.1899297452536295</v>
      </c>
    </row>
    <row r="38" spans="1:2" ht="12.75">
      <c r="A38" s="11">
        <v>1993</v>
      </c>
      <c r="B38" s="77">
        <v>1.199263969178913</v>
      </c>
    </row>
    <row r="39" spans="1:2" ht="12.75">
      <c r="A39" s="11">
        <v>1994</v>
      </c>
      <c r="B39" s="77">
        <v>1.2106777535412947</v>
      </c>
    </row>
    <row r="40" spans="1:2" ht="12.75">
      <c r="A40" s="11">
        <v>1995</v>
      </c>
      <c r="B40" s="77">
        <v>1.2410378564426316</v>
      </c>
    </row>
    <row r="41" spans="1:2" ht="12.75">
      <c r="A41" s="11">
        <v>1996</v>
      </c>
      <c r="B41" s="77">
        <v>1.2584658713983479</v>
      </c>
    </row>
    <row r="42" spans="1:2" ht="12.75">
      <c r="A42" s="11">
        <v>1997</v>
      </c>
      <c r="B42" s="77">
        <v>1.2647322255900504</v>
      </c>
    </row>
    <row r="43" spans="1:2" ht="12.75">
      <c r="A43" s="11">
        <v>1998</v>
      </c>
      <c r="B43" s="77">
        <v>1.2649700549456366</v>
      </c>
    </row>
    <row r="44" spans="1:2" ht="12.75">
      <c r="A44" s="11">
        <v>1999</v>
      </c>
      <c r="B44" s="77">
        <v>1.275162763991267</v>
      </c>
    </row>
    <row r="45" spans="1:2" ht="12.75">
      <c r="A45" s="11">
        <v>2000</v>
      </c>
      <c r="B45" s="77">
        <v>1.2948801750363732</v>
      </c>
    </row>
    <row r="46" spans="1:2" ht="12.75">
      <c r="A46" s="11">
        <v>2001</v>
      </c>
      <c r="B46" s="77">
        <v>1.2989439158893898</v>
      </c>
    </row>
    <row r="47" spans="1:2" ht="12.75">
      <c r="A47" s="11">
        <v>2002</v>
      </c>
      <c r="B47" s="77">
        <v>1.323659076160852</v>
      </c>
    </row>
    <row r="48" spans="1:2" ht="12.75">
      <c r="A48" s="11">
        <v>2003</v>
      </c>
      <c r="B48" s="77">
        <v>1.365580811573586</v>
      </c>
    </row>
    <row r="49" spans="1:2" ht="12.75">
      <c r="A49" s="11">
        <v>2004</v>
      </c>
      <c r="B49" s="77">
        <v>1.4108653320155133</v>
      </c>
    </row>
    <row r="50" spans="1:2" ht="12.75">
      <c r="A50" s="11">
        <v>2005</v>
      </c>
      <c r="B50" s="77">
        <v>1.4507609876373735</v>
      </c>
    </row>
    <row r="51" spans="1:2" ht="12.75">
      <c r="A51" s="11">
        <v>2006</v>
      </c>
      <c r="B51" s="77">
        <v>1.481497954261911</v>
      </c>
    </row>
    <row r="52" spans="1:2" ht="12.75">
      <c r="A52" s="9">
        <v>2007</v>
      </c>
      <c r="B52" s="78">
        <v>1.5127515889254914</v>
      </c>
    </row>
    <row r="53" spans="1:2" ht="12.75">
      <c r="A53" s="16"/>
      <c r="B53" s="79"/>
    </row>
    <row r="54" spans="1:6" ht="68.25" customHeight="1">
      <c r="A54" s="112" t="s">
        <v>80</v>
      </c>
      <c r="B54" s="113"/>
      <c r="C54" s="113"/>
      <c r="D54" s="113"/>
      <c r="E54" s="113"/>
      <c r="F54" s="113"/>
    </row>
    <row r="55" spans="1:6" ht="12.75">
      <c r="A55" s="80"/>
      <c r="B55" s="81"/>
      <c r="C55" s="20"/>
      <c r="D55" s="20"/>
      <c r="E55" s="20"/>
      <c r="F55" s="20"/>
    </row>
    <row r="56" spans="1:6" ht="42.75" customHeight="1">
      <c r="A56" s="108" t="s">
        <v>70</v>
      </c>
      <c r="B56" s="108"/>
      <c r="C56" s="108"/>
      <c r="D56" s="108"/>
      <c r="E56" s="108"/>
      <c r="F56" s="108"/>
    </row>
    <row r="57" spans="1:6" ht="12.75">
      <c r="A57" s="19"/>
      <c r="B57" s="28"/>
      <c r="C57" s="20"/>
      <c r="D57" s="20"/>
      <c r="E57" s="20"/>
      <c r="F57" s="20"/>
    </row>
    <row r="58" spans="1:6" ht="54" customHeight="1">
      <c r="A58" s="108" t="s">
        <v>79</v>
      </c>
      <c r="B58" s="108"/>
      <c r="C58" s="108"/>
      <c r="D58" s="108"/>
      <c r="E58" s="108"/>
      <c r="F58" s="108"/>
    </row>
  </sheetData>
  <sheetProtection/>
  <mergeCells count="3">
    <mergeCell ref="A56:F56"/>
    <mergeCell ref="A54:F54"/>
    <mergeCell ref="A58:F58"/>
  </mergeCells>
  <printOptions/>
  <pageMargins left="0.75" right="0.75" top="1" bottom="1" header="0.5" footer="0.5"/>
  <pageSetup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codeName="Sheet2"/>
  <dimension ref="A1:H60"/>
  <sheetViews>
    <sheetView workbookViewId="0" topLeftCell="A1">
      <selection activeCell="A1" sqref="A1"/>
    </sheetView>
  </sheetViews>
  <sheetFormatPr defaultColWidth="9.140625" defaultRowHeight="12.75"/>
  <cols>
    <col min="2" max="2" width="14.00390625" style="0" customWidth="1"/>
    <col min="3" max="3" width="15.57421875" style="0" customWidth="1"/>
    <col min="4" max="4" width="16.28125" style="0" customWidth="1"/>
  </cols>
  <sheetData>
    <row r="1" ht="12.75">
      <c r="A1" s="1" t="s">
        <v>0</v>
      </c>
    </row>
    <row r="3" spans="1:4" ht="12.75">
      <c r="A3" s="9" t="s">
        <v>24</v>
      </c>
      <c r="B3" s="10" t="s">
        <v>25</v>
      </c>
      <c r="C3" s="10" t="s">
        <v>26</v>
      </c>
      <c r="D3" s="10" t="s">
        <v>27</v>
      </c>
    </row>
    <row r="4" spans="1:4" ht="12.75">
      <c r="A4" s="11"/>
      <c r="B4" s="12" t="s">
        <v>28</v>
      </c>
      <c r="C4" s="12" t="s">
        <v>29</v>
      </c>
      <c r="D4" s="13" t="s">
        <v>30</v>
      </c>
    </row>
    <row r="5" spans="7:8" ht="12.75">
      <c r="G5" s="14"/>
      <c r="H5" s="14"/>
    </row>
    <row r="6" spans="1:8" ht="12.75">
      <c r="A6" s="11">
        <v>1960</v>
      </c>
      <c r="B6" s="14">
        <v>823.551</v>
      </c>
      <c r="C6" s="14">
        <v>638.508</v>
      </c>
      <c r="D6" s="15">
        <v>1.29</v>
      </c>
      <c r="G6" s="14"/>
      <c r="H6" s="14"/>
    </row>
    <row r="7" spans="1:8" ht="12.75">
      <c r="A7" s="11">
        <v>1961</v>
      </c>
      <c r="B7" s="14">
        <v>799.508</v>
      </c>
      <c r="C7" s="14">
        <v>634.746</v>
      </c>
      <c r="D7" s="15">
        <v>1.26</v>
      </c>
      <c r="G7" s="14"/>
      <c r="H7" s="14"/>
    </row>
    <row r="8" spans="1:8" ht="12.75">
      <c r="A8" s="11">
        <v>1962</v>
      </c>
      <c r="B8" s="14">
        <v>850.445</v>
      </c>
      <c r="C8" s="14">
        <v>641.052</v>
      </c>
      <c r="D8" s="15">
        <v>1.33</v>
      </c>
      <c r="G8" s="14"/>
      <c r="H8" s="14"/>
    </row>
    <row r="9" spans="1:8" ht="12.75">
      <c r="A9" s="11">
        <v>1963</v>
      </c>
      <c r="B9" s="14">
        <v>857.738</v>
      </c>
      <c r="C9" s="14">
        <v>648.313</v>
      </c>
      <c r="D9" s="15">
        <v>1.32</v>
      </c>
      <c r="G9" s="14"/>
      <c r="H9" s="14"/>
    </row>
    <row r="10" spans="1:8" ht="12.75">
      <c r="A10" s="11">
        <v>1964</v>
      </c>
      <c r="B10" s="14">
        <v>906.184</v>
      </c>
      <c r="C10" s="14">
        <v>656.677</v>
      </c>
      <c r="D10" s="15">
        <v>1.38</v>
      </c>
      <c r="G10" s="14"/>
      <c r="H10" s="14"/>
    </row>
    <row r="11" spans="1:8" ht="12.75">
      <c r="A11" s="11">
        <v>1965</v>
      </c>
      <c r="B11" s="14">
        <v>904.607</v>
      </c>
      <c r="C11" s="14">
        <v>652.624</v>
      </c>
      <c r="D11" s="15">
        <v>1.39</v>
      </c>
      <c r="G11" s="14"/>
      <c r="H11" s="14"/>
    </row>
    <row r="12" spans="1:8" ht="12.75">
      <c r="A12" s="11">
        <v>1966</v>
      </c>
      <c r="B12" s="14">
        <v>988.464</v>
      </c>
      <c r="C12" s="14">
        <v>654.789</v>
      </c>
      <c r="D12" s="15">
        <v>1.51</v>
      </c>
      <c r="G12" s="14"/>
      <c r="H12" s="14"/>
    </row>
    <row r="13" spans="1:8" ht="12.75">
      <c r="A13" s="11">
        <v>1967</v>
      </c>
      <c r="B13" s="14">
        <v>1014.222</v>
      </c>
      <c r="C13" s="14">
        <v>665.183</v>
      </c>
      <c r="D13" s="15">
        <v>1.52</v>
      </c>
      <c r="G13" s="14"/>
      <c r="H13" s="14"/>
    </row>
    <row r="14" spans="1:8" ht="12.75">
      <c r="A14" s="11">
        <v>1968</v>
      </c>
      <c r="B14" s="14">
        <v>1052.459</v>
      </c>
      <c r="C14" s="14">
        <v>670.177</v>
      </c>
      <c r="D14" s="15">
        <v>1.57</v>
      </c>
      <c r="G14" s="14"/>
      <c r="H14" s="14"/>
    </row>
    <row r="15" spans="1:8" ht="12.75">
      <c r="A15" s="11">
        <v>1969</v>
      </c>
      <c r="B15" s="14">
        <v>1063.107</v>
      </c>
      <c r="C15" s="14">
        <v>671.779</v>
      </c>
      <c r="D15" s="15">
        <v>1.58</v>
      </c>
      <c r="G15" s="14"/>
      <c r="H15" s="14"/>
    </row>
    <row r="16" spans="1:8" ht="12.75">
      <c r="A16" s="11">
        <v>1970</v>
      </c>
      <c r="B16" s="14">
        <v>1078.706</v>
      </c>
      <c r="C16" s="14">
        <v>662.85</v>
      </c>
      <c r="D16" s="15">
        <v>1.63</v>
      </c>
      <c r="G16" s="14"/>
      <c r="H16" s="14"/>
    </row>
    <row r="17" spans="1:8" ht="12.75">
      <c r="A17" s="11">
        <v>1971</v>
      </c>
      <c r="B17" s="14">
        <v>1177.258</v>
      </c>
      <c r="C17" s="14">
        <v>671.975</v>
      </c>
      <c r="D17" s="15">
        <v>1.75</v>
      </c>
      <c r="G17" s="14"/>
      <c r="H17" s="14"/>
    </row>
    <row r="18" spans="1:8" ht="12.75">
      <c r="A18" s="11">
        <v>1972</v>
      </c>
      <c r="B18" s="14">
        <v>1140.61</v>
      </c>
      <c r="C18" s="14">
        <v>660.899</v>
      </c>
      <c r="D18" s="15">
        <v>1.73</v>
      </c>
      <c r="G18" s="14"/>
      <c r="H18" s="14"/>
    </row>
    <row r="19" spans="1:8" ht="12.75">
      <c r="A19" s="11">
        <v>1973</v>
      </c>
      <c r="B19" s="14">
        <v>1252.955</v>
      </c>
      <c r="C19" s="14">
        <v>688.153</v>
      </c>
      <c r="D19" s="15">
        <v>1.82</v>
      </c>
      <c r="G19" s="14"/>
      <c r="H19" s="14"/>
    </row>
    <row r="20" spans="1:8" ht="12.75">
      <c r="A20" s="11">
        <v>1974</v>
      </c>
      <c r="B20" s="14">
        <v>1203.498</v>
      </c>
      <c r="C20" s="14">
        <v>690.497</v>
      </c>
      <c r="D20" s="15">
        <v>1.74</v>
      </c>
      <c r="G20" s="14"/>
      <c r="H20" s="14"/>
    </row>
    <row r="21" spans="1:8" ht="12.75">
      <c r="A21" s="11">
        <v>1975</v>
      </c>
      <c r="B21" s="14">
        <v>1236.535</v>
      </c>
      <c r="C21" s="14">
        <v>707.405</v>
      </c>
      <c r="D21" s="15">
        <v>1.75</v>
      </c>
      <c r="G21" s="14"/>
      <c r="H21" s="14"/>
    </row>
    <row r="22" spans="1:8" ht="12.75">
      <c r="A22" s="11">
        <v>1976</v>
      </c>
      <c r="B22" s="14">
        <v>1341.753</v>
      </c>
      <c r="C22" s="14">
        <v>716.095</v>
      </c>
      <c r="D22" s="15">
        <v>1.87</v>
      </c>
      <c r="G22" s="14"/>
      <c r="H22" s="14"/>
    </row>
    <row r="23" spans="1:8" ht="12.75">
      <c r="A23" s="11">
        <v>1977</v>
      </c>
      <c r="B23" s="14">
        <v>1318.999</v>
      </c>
      <c r="C23" s="14">
        <v>713.569</v>
      </c>
      <c r="D23" s="15">
        <v>1.85</v>
      </c>
      <c r="G23" s="14"/>
      <c r="H23" s="14"/>
    </row>
    <row r="24" spans="1:8" ht="12.75">
      <c r="A24" s="11">
        <v>1978</v>
      </c>
      <c r="B24" s="14">
        <v>1445.142</v>
      </c>
      <c r="C24" s="14">
        <v>712.906</v>
      </c>
      <c r="D24" s="15">
        <v>2.03</v>
      </c>
      <c r="G24" s="14"/>
      <c r="H24" s="14"/>
    </row>
    <row r="25" spans="1:8" ht="12.75">
      <c r="A25" s="11">
        <v>1979</v>
      </c>
      <c r="B25" s="14">
        <v>1409.235</v>
      </c>
      <c r="C25" s="14">
        <v>710.277</v>
      </c>
      <c r="D25" s="15">
        <v>1.98</v>
      </c>
      <c r="G25" s="14"/>
      <c r="H25" s="14"/>
    </row>
    <row r="26" spans="1:8" ht="12.75">
      <c r="A26" s="11">
        <v>1980</v>
      </c>
      <c r="B26" s="14">
        <v>1429.238</v>
      </c>
      <c r="C26" s="14">
        <v>721.97</v>
      </c>
      <c r="D26" s="15">
        <v>1.98</v>
      </c>
      <c r="G26" s="14"/>
      <c r="H26" s="14"/>
    </row>
    <row r="27" spans="1:8" ht="12.75">
      <c r="A27" s="11">
        <v>1981</v>
      </c>
      <c r="B27" s="14">
        <v>1481.908</v>
      </c>
      <c r="C27" s="14">
        <v>732.154</v>
      </c>
      <c r="D27" s="15">
        <v>2.02</v>
      </c>
      <c r="G27" s="14"/>
      <c r="H27" s="14"/>
    </row>
    <row r="28" spans="1:8" ht="12.75">
      <c r="A28" s="11">
        <v>1982</v>
      </c>
      <c r="B28" s="14">
        <v>1532.992</v>
      </c>
      <c r="C28" s="14">
        <v>717.43</v>
      </c>
      <c r="D28" s="15">
        <v>2.14</v>
      </c>
      <c r="G28" s="14"/>
      <c r="H28" s="14"/>
    </row>
    <row r="29" spans="1:8" ht="12.75">
      <c r="A29" s="11">
        <v>1983</v>
      </c>
      <c r="B29" s="14">
        <v>1469.439</v>
      </c>
      <c r="C29" s="14">
        <v>708.437</v>
      </c>
      <c r="D29" s="15">
        <v>2.07</v>
      </c>
      <c r="G29" s="14"/>
      <c r="H29" s="14"/>
    </row>
    <row r="30" spans="1:8" ht="12.75">
      <c r="A30" s="11">
        <v>1984</v>
      </c>
      <c r="B30" s="14">
        <v>1631.753</v>
      </c>
      <c r="C30" s="14">
        <v>711.047</v>
      </c>
      <c r="D30" s="15">
        <v>2.29</v>
      </c>
      <c r="G30" s="14"/>
      <c r="H30" s="14"/>
    </row>
    <row r="31" spans="1:8" ht="12.75">
      <c r="A31" s="11">
        <v>1985</v>
      </c>
      <c r="B31" s="14">
        <v>1646.507</v>
      </c>
      <c r="C31" s="14">
        <v>715.635</v>
      </c>
      <c r="D31" s="15">
        <v>2.3</v>
      </c>
      <c r="G31" s="14"/>
      <c r="H31" s="14"/>
    </row>
    <row r="32" spans="1:8" ht="12.75">
      <c r="A32" s="11">
        <v>1986</v>
      </c>
      <c r="B32" s="14">
        <v>1664.024</v>
      </c>
      <c r="C32" s="14">
        <v>710.418</v>
      </c>
      <c r="D32" s="15">
        <v>2.34</v>
      </c>
      <c r="G32" s="14"/>
      <c r="H32" s="14"/>
    </row>
    <row r="33" spans="1:8" ht="12.75">
      <c r="A33" s="11">
        <v>1987</v>
      </c>
      <c r="B33" s="14">
        <v>1600.953</v>
      </c>
      <c r="C33" s="14">
        <v>686.228</v>
      </c>
      <c r="D33" s="15">
        <v>2.33</v>
      </c>
      <c r="G33" s="14"/>
      <c r="H33" s="14"/>
    </row>
    <row r="34" spans="1:8" ht="12.75">
      <c r="A34" s="11">
        <v>1988</v>
      </c>
      <c r="B34" s="14">
        <v>1550.23</v>
      </c>
      <c r="C34" s="14">
        <v>689.025</v>
      </c>
      <c r="D34" s="15">
        <v>2.25</v>
      </c>
      <c r="G34" s="14"/>
      <c r="H34" s="14"/>
    </row>
    <row r="35" spans="1:8" ht="12.75">
      <c r="A35" s="11">
        <v>1989</v>
      </c>
      <c r="B35" s="14">
        <v>1672.654</v>
      </c>
      <c r="C35" s="14">
        <v>696.663</v>
      </c>
      <c r="D35" s="15">
        <v>2.4</v>
      </c>
      <c r="G35" s="14"/>
      <c r="H35" s="14"/>
    </row>
    <row r="36" spans="1:8" ht="12.75">
      <c r="A36" s="11">
        <v>1990</v>
      </c>
      <c r="B36" s="14">
        <v>1769.018</v>
      </c>
      <c r="C36" s="14">
        <v>695.927</v>
      </c>
      <c r="D36" s="15">
        <v>2.54</v>
      </c>
      <c r="G36" s="14"/>
      <c r="H36" s="14"/>
    </row>
    <row r="37" spans="1:8" ht="12.75">
      <c r="A37" s="11">
        <v>1991</v>
      </c>
      <c r="B37" s="14">
        <v>1708.978</v>
      </c>
      <c r="C37" s="14">
        <v>693.83</v>
      </c>
      <c r="D37" s="15">
        <v>2.46</v>
      </c>
      <c r="G37" s="14"/>
      <c r="H37" s="14"/>
    </row>
    <row r="38" spans="1:8" ht="12.75">
      <c r="A38" s="11">
        <v>1992</v>
      </c>
      <c r="B38" s="14">
        <v>1785.574</v>
      </c>
      <c r="C38" s="14">
        <v>695.29</v>
      </c>
      <c r="D38" s="15">
        <v>2.57</v>
      </c>
      <c r="G38" s="14"/>
      <c r="H38" s="14"/>
    </row>
    <row r="39" spans="1:8" ht="12.75">
      <c r="A39" s="11">
        <v>1993</v>
      </c>
      <c r="B39" s="14">
        <v>1710.782</v>
      </c>
      <c r="C39" s="14">
        <v>684.542</v>
      </c>
      <c r="D39" s="15">
        <v>2.5</v>
      </c>
      <c r="G39" s="14"/>
      <c r="H39" s="14"/>
    </row>
    <row r="40" spans="1:8" ht="12.75">
      <c r="A40" s="11">
        <v>1994</v>
      </c>
      <c r="B40" s="14">
        <v>1756.484</v>
      </c>
      <c r="C40" s="14">
        <v>684.882</v>
      </c>
      <c r="D40" s="15">
        <v>2.56</v>
      </c>
      <c r="G40" s="14"/>
      <c r="H40" s="14"/>
    </row>
    <row r="41" spans="1:8" ht="12.75">
      <c r="A41" s="11">
        <v>1995</v>
      </c>
      <c r="B41" s="14">
        <v>1707.245</v>
      </c>
      <c r="C41" s="14">
        <v>681.707</v>
      </c>
      <c r="D41" s="15">
        <v>2.5</v>
      </c>
      <c r="G41" s="14"/>
      <c r="H41" s="14"/>
    </row>
    <row r="42" spans="1:8" ht="12.75">
      <c r="A42" s="11">
        <v>1996</v>
      </c>
      <c r="B42" s="14">
        <v>1871.939</v>
      </c>
      <c r="C42" s="14">
        <v>702.888</v>
      </c>
      <c r="D42" s="15">
        <v>2.66</v>
      </c>
      <c r="G42" s="14"/>
      <c r="H42" s="14"/>
    </row>
    <row r="43" spans="1:8" ht="12.75">
      <c r="A43" s="11">
        <v>1997</v>
      </c>
      <c r="B43" s="14">
        <v>1878.935</v>
      </c>
      <c r="C43" s="14">
        <v>690.793</v>
      </c>
      <c r="D43" s="15">
        <v>2.72</v>
      </c>
      <c r="G43" s="14"/>
      <c r="H43" s="14"/>
    </row>
    <row r="44" spans="1:8" ht="12.75">
      <c r="A44" s="11">
        <v>1998</v>
      </c>
      <c r="B44" s="14">
        <v>1876.711</v>
      </c>
      <c r="C44" s="14">
        <v>686.678</v>
      </c>
      <c r="D44" s="15">
        <v>2.73</v>
      </c>
      <c r="G44" s="14"/>
      <c r="H44" s="14"/>
    </row>
    <row r="45" spans="1:8" ht="12.75">
      <c r="A45" s="11">
        <v>1999</v>
      </c>
      <c r="B45" s="14">
        <v>1874.209</v>
      </c>
      <c r="C45" s="14">
        <v>670.041</v>
      </c>
      <c r="D45" s="15">
        <v>2.8</v>
      </c>
      <c r="G45" s="14"/>
      <c r="H45" s="14"/>
    </row>
    <row r="46" spans="1:8" ht="12.75">
      <c r="A46" s="11">
        <v>2000</v>
      </c>
      <c r="B46" s="14">
        <v>1846.087</v>
      </c>
      <c r="C46" s="14">
        <v>665.95</v>
      </c>
      <c r="D46" s="15">
        <v>2.77</v>
      </c>
      <c r="G46" s="14"/>
      <c r="H46" s="14"/>
    </row>
    <row r="47" spans="1:8" ht="12.75">
      <c r="A47" s="11">
        <v>2001</v>
      </c>
      <c r="B47" s="14">
        <v>1879.78</v>
      </c>
      <c r="C47" s="14">
        <v>667.148</v>
      </c>
      <c r="D47" s="15">
        <v>2.82</v>
      </c>
      <c r="G47" s="14"/>
      <c r="H47" s="14"/>
    </row>
    <row r="48" spans="1:8" ht="12.75">
      <c r="A48" s="11">
        <v>2002</v>
      </c>
      <c r="B48" s="14">
        <v>1822.149</v>
      </c>
      <c r="C48" s="14">
        <v>653.253</v>
      </c>
      <c r="D48" s="15">
        <v>2.79</v>
      </c>
      <c r="G48" s="14"/>
      <c r="H48" s="14"/>
    </row>
    <row r="49" spans="1:8" ht="12.75">
      <c r="A49" s="11">
        <v>2003</v>
      </c>
      <c r="B49" s="14">
        <v>1863.537</v>
      </c>
      <c r="C49" s="14">
        <v>665.259</v>
      </c>
      <c r="D49" s="15">
        <v>2.8</v>
      </c>
      <c r="G49" s="14"/>
      <c r="H49" s="14"/>
    </row>
    <row r="50" spans="1:8" ht="12.75">
      <c r="A50" s="11">
        <v>2004</v>
      </c>
      <c r="B50" s="14">
        <v>2043.446</v>
      </c>
      <c r="C50" s="14">
        <v>669.332</v>
      </c>
      <c r="D50" s="15">
        <v>3.05</v>
      </c>
      <c r="G50" s="14"/>
      <c r="H50" s="14"/>
    </row>
    <row r="51" spans="1:8" ht="12.75">
      <c r="A51" s="11">
        <v>2005</v>
      </c>
      <c r="B51" s="14">
        <v>2017.325</v>
      </c>
      <c r="C51" s="14">
        <v>674.098</v>
      </c>
      <c r="D51" s="15">
        <v>2.99</v>
      </c>
      <c r="G51" s="14"/>
      <c r="H51" s="14"/>
    </row>
    <row r="52" spans="1:8" ht="12.75">
      <c r="A52" s="11">
        <v>2006</v>
      </c>
      <c r="B52" s="14">
        <v>2003.728</v>
      </c>
      <c r="C52" s="14">
        <v>672.813</v>
      </c>
      <c r="D52" s="15">
        <v>2.98</v>
      </c>
      <c r="G52" s="14"/>
      <c r="H52" s="14"/>
    </row>
    <row r="53" spans="1:8" ht="12.75">
      <c r="A53" s="11">
        <v>2007</v>
      </c>
      <c r="B53" s="14">
        <v>2124.78</v>
      </c>
      <c r="C53" s="14">
        <v>691.627</v>
      </c>
      <c r="D53" s="15">
        <v>3.07</v>
      </c>
      <c r="G53" s="14"/>
      <c r="H53" s="14"/>
    </row>
    <row r="54" spans="1:8" ht="12.75">
      <c r="A54" s="16">
        <v>2008</v>
      </c>
      <c r="B54" s="14">
        <v>2240.911</v>
      </c>
      <c r="C54" s="14">
        <v>696.972</v>
      </c>
      <c r="D54" s="15">
        <v>3.22</v>
      </c>
      <c r="G54" s="14"/>
      <c r="H54" s="14"/>
    </row>
    <row r="55" spans="1:8" ht="12.75">
      <c r="A55" s="16">
        <v>2009</v>
      </c>
      <c r="B55" s="14">
        <v>2226.478</v>
      </c>
      <c r="C55" s="14">
        <v>686.454</v>
      </c>
      <c r="D55" s="15">
        <v>3.24</v>
      </c>
      <c r="G55" s="14"/>
      <c r="H55" s="14"/>
    </row>
    <row r="56" spans="1:4" ht="12.75">
      <c r="A56" s="9">
        <v>2010</v>
      </c>
      <c r="B56" s="17">
        <v>2212.814</v>
      </c>
      <c r="C56" s="17">
        <v>689.382</v>
      </c>
      <c r="D56" s="18">
        <v>3.21</v>
      </c>
    </row>
    <row r="57" ht="12.75">
      <c r="A57" s="11"/>
    </row>
    <row r="58" spans="1:6" ht="27.75" customHeight="1">
      <c r="A58" s="99" t="s">
        <v>71</v>
      </c>
      <c r="B58" s="99"/>
      <c r="C58" s="99"/>
      <c r="D58" s="99"/>
      <c r="E58" s="99"/>
      <c r="F58" s="99"/>
    </row>
    <row r="59" spans="1:6" ht="12.75">
      <c r="A59" s="19"/>
      <c r="B59" s="20"/>
      <c r="C59" s="20"/>
      <c r="D59" s="20"/>
      <c r="E59" s="20"/>
      <c r="F59" s="20"/>
    </row>
    <row r="60" spans="1:6" ht="54.75" customHeight="1">
      <c r="A60" s="98" t="s">
        <v>76</v>
      </c>
      <c r="B60" s="98"/>
      <c r="C60" s="98"/>
      <c r="D60" s="98"/>
      <c r="E60" s="98"/>
      <c r="F60" s="98"/>
    </row>
  </sheetData>
  <sheetProtection/>
  <mergeCells count="2">
    <mergeCell ref="A60:F60"/>
    <mergeCell ref="A58:F58"/>
  </mergeCells>
  <printOptions/>
  <pageMargins left="0.7" right="0.7" top="0.75" bottom="0.75" header="0.3" footer="0.3"/>
  <pageSetup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codeName="Sheet6"/>
  <dimension ref="A1:U60"/>
  <sheetViews>
    <sheetView workbookViewId="0" topLeftCell="A1">
      <selection activeCell="A1" sqref="A1"/>
    </sheetView>
  </sheetViews>
  <sheetFormatPr defaultColWidth="9.140625" defaultRowHeight="12.75"/>
  <cols>
    <col min="2" max="2" width="12.140625" style="0" customWidth="1"/>
    <col min="3" max="3" width="14.7109375" style="0" customWidth="1"/>
    <col min="4" max="4" width="12.140625" style="0" customWidth="1"/>
    <col min="5" max="5" width="2.57421875" style="0" customWidth="1"/>
    <col min="6" max="6" width="13.140625" style="13" customWidth="1"/>
    <col min="7" max="7" width="15.00390625" style="13" customWidth="1"/>
    <col min="8" max="8" width="20.421875" style="13" customWidth="1"/>
  </cols>
  <sheetData>
    <row r="1" spans="1:21" ht="12.75">
      <c r="A1" s="1" t="s">
        <v>4</v>
      </c>
      <c r="O1" s="21"/>
      <c r="P1" s="21"/>
      <c r="Q1" s="21"/>
      <c r="R1" s="21"/>
      <c r="S1" s="21"/>
      <c r="T1" s="21"/>
      <c r="U1" s="21"/>
    </row>
    <row r="2" spans="15:21" ht="12.75">
      <c r="O2" s="21"/>
      <c r="P2" s="21"/>
      <c r="Q2" s="21"/>
      <c r="R2" s="21"/>
      <c r="S2" s="21"/>
      <c r="T2" s="21"/>
      <c r="U2" s="21"/>
    </row>
    <row r="3" spans="1:21" ht="33" customHeight="1">
      <c r="A3" s="9" t="s">
        <v>24</v>
      </c>
      <c r="B3" s="10" t="s">
        <v>25</v>
      </c>
      <c r="C3" s="10" t="s">
        <v>31</v>
      </c>
      <c r="D3" s="22" t="s">
        <v>32</v>
      </c>
      <c r="F3" s="22" t="s">
        <v>33</v>
      </c>
      <c r="G3" s="22" t="s">
        <v>34</v>
      </c>
      <c r="H3" s="23" t="s">
        <v>33</v>
      </c>
      <c r="O3" s="21"/>
      <c r="P3" s="21"/>
      <c r="Q3" s="21"/>
      <c r="R3" s="21"/>
      <c r="S3" s="21"/>
      <c r="T3" s="21"/>
      <c r="U3" s="21"/>
    </row>
    <row r="4" spans="1:21" ht="17.25" customHeight="1">
      <c r="A4" s="11"/>
      <c r="B4" s="100" t="s">
        <v>28</v>
      </c>
      <c r="C4" s="100"/>
      <c r="D4" s="100"/>
      <c r="F4" s="13" t="s">
        <v>28</v>
      </c>
      <c r="G4" s="13" t="s">
        <v>35</v>
      </c>
      <c r="H4" s="24" t="s">
        <v>36</v>
      </c>
      <c r="O4" s="21"/>
      <c r="P4" s="21"/>
      <c r="Q4" s="21"/>
      <c r="R4" s="21"/>
      <c r="S4" s="21"/>
      <c r="T4" s="21"/>
      <c r="U4" s="21"/>
    </row>
    <row r="5" spans="15:21" ht="12.75">
      <c r="O5" s="21"/>
      <c r="P5" s="21"/>
      <c r="Q5" s="21"/>
      <c r="R5" s="21"/>
      <c r="S5" s="21"/>
      <c r="T5" s="21"/>
      <c r="U5" s="21"/>
    </row>
    <row r="6" spans="1:21" ht="12.75">
      <c r="A6" s="11">
        <v>1960</v>
      </c>
      <c r="B6" s="14">
        <v>823.551</v>
      </c>
      <c r="C6" s="14">
        <v>815.247</v>
      </c>
      <c r="D6" s="14">
        <f aca="true" t="shared" si="0" ref="D6:D56">B6-C6</f>
        <v>8.304000000000087</v>
      </c>
      <c r="F6" s="14">
        <v>203.11</v>
      </c>
      <c r="G6" s="25">
        <f aca="true" t="shared" si="1" ref="G6:G56">(F6/C6)*100</f>
        <v>24.913921793027146</v>
      </c>
      <c r="H6" s="25">
        <f aca="true" t="shared" si="2" ref="H6:H56">(G6/100)*365</f>
        <v>90.93581454454909</v>
      </c>
      <c r="O6" s="21"/>
      <c r="P6" s="21"/>
      <c r="Q6" s="26"/>
      <c r="R6" s="21"/>
      <c r="S6" s="21"/>
      <c r="T6" s="21"/>
      <c r="U6" s="21"/>
    </row>
    <row r="7" spans="1:21" ht="12.75">
      <c r="A7" s="11">
        <v>1961</v>
      </c>
      <c r="B7" s="14">
        <v>799.508</v>
      </c>
      <c r="C7" s="14">
        <v>816.702</v>
      </c>
      <c r="D7" s="14">
        <f t="shared" si="0"/>
        <v>-17.19399999999996</v>
      </c>
      <c r="F7" s="14">
        <v>181.979</v>
      </c>
      <c r="G7" s="25">
        <f t="shared" si="1"/>
        <v>22.282178811855488</v>
      </c>
      <c r="H7" s="25">
        <f t="shared" si="2"/>
        <v>81.32995266327254</v>
      </c>
      <c r="O7" s="21"/>
      <c r="P7" s="21"/>
      <c r="Q7" s="26"/>
      <c r="R7" s="21"/>
      <c r="S7" s="21"/>
      <c r="T7" s="21"/>
      <c r="U7" s="21"/>
    </row>
    <row r="8" spans="1:21" ht="12.75">
      <c r="A8" s="11">
        <v>1962</v>
      </c>
      <c r="B8" s="14">
        <v>850.445</v>
      </c>
      <c r="C8" s="14">
        <v>837.716</v>
      </c>
      <c r="D8" s="14">
        <f t="shared" si="0"/>
        <v>12.729000000000042</v>
      </c>
      <c r="F8" s="14">
        <v>189.795</v>
      </c>
      <c r="G8" s="25">
        <f t="shared" si="1"/>
        <v>22.65624626961882</v>
      </c>
      <c r="H8" s="25">
        <f t="shared" si="2"/>
        <v>82.69529888410868</v>
      </c>
      <c r="J8" s="14"/>
      <c r="K8" s="14"/>
      <c r="L8" s="14"/>
      <c r="O8" s="21"/>
      <c r="P8" s="21"/>
      <c r="Q8" s="26"/>
      <c r="R8" s="21"/>
      <c r="S8" s="21"/>
      <c r="T8" s="21"/>
      <c r="U8" s="21"/>
    </row>
    <row r="9" spans="1:21" ht="12.75">
      <c r="A9" s="11">
        <v>1963</v>
      </c>
      <c r="B9" s="14">
        <v>857.738</v>
      </c>
      <c r="C9" s="14">
        <v>852.073</v>
      </c>
      <c r="D9" s="14">
        <f t="shared" si="0"/>
        <v>5.665000000000077</v>
      </c>
      <c r="F9" s="14">
        <v>192.646</v>
      </c>
      <c r="G9" s="25">
        <f t="shared" si="1"/>
        <v>22.60909569954687</v>
      </c>
      <c r="H9" s="25">
        <f t="shared" si="2"/>
        <v>82.52319930334608</v>
      </c>
      <c r="J9" s="14"/>
      <c r="K9" s="14"/>
      <c r="L9" s="14"/>
      <c r="O9" s="21"/>
      <c r="P9" s="21"/>
      <c r="Q9" s="26"/>
      <c r="R9" s="21"/>
      <c r="S9" s="21"/>
      <c r="T9" s="21"/>
      <c r="U9" s="21"/>
    </row>
    <row r="10" spans="1:21" ht="12.75">
      <c r="A10" s="11">
        <v>1964</v>
      </c>
      <c r="B10" s="14">
        <v>906.184</v>
      </c>
      <c r="C10" s="14">
        <v>895.764</v>
      </c>
      <c r="D10" s="14">
        <f t="shared" si="0"/>
        <v>10.419999999999959</v>
      </c>
      <c r="F10" s="14">
        <v>193.773</v>
      </c>
      <c r="G10" s="25">
        <f t="shared" si="1"/>
        <v>21.632148646295228</v>
      </c>
      <c r="H10" s="25">
        <f t="shared" si="2"/>
        <v>78.95734255897757</v>
      </c>
      <c r="J10" s="14"/>
      <c r="K10" s="14"/>
      <c r="L10" s="14"/>
      <c r="O10" s="21"/>
      <c r="P10" s="21"/>
      <c r="Q10" s="26"/>
      <c r="R10" s="21"/>
      <c r="S10" s="21"/>
      <c r="T10" s="21"/>
      <c r="U10" s="21"/>
    </row>
    <row r="11" spans="1:21" ht="12.75">
      <c r="A11" s="11">
        <v>1965</v>
      </c>
      <c r="B11" s="14">
        <v>904.607</v>
      </c>
      <c r="C11" s="14">
        <v>931.985</v>
      </c>
      <c r="D11" s="14">
        <f t="shared" si="0"/>
        <v>-27.378000000000043</v>
      </c>
      <c r="F11" s="14">
        <v>159.141</v>
      </c>
      <c r="G11" s="25">
        <f t="shared" si="1"/>
        <v>17.075489412383245</v>
      </c>
      <c r="H11" s="25">
        <f t="shared" si="2"/>
        <v>62.32553635519885</v>
      </c>
      <c r="J11" s="14"/>
      <c r="K11" s="14"/>
      <c r="L11" s="14"/>
      <c r="O11" s="21"/>
      <c r="P11" s="21"/>
      <c r="Q11" s="26"/>
      <c r="R11" s="21"/>
      <c r="S11" s="21"/>
      <c r="T11" s="21"/>
      <c r="U11" s="21"/>
    </row>
    <row r="12" spans="1:21" ht="12.75">
      <c r="A12" s="11">
        <v>1966</v>
      </c>
      <c r="B12" s="14">
        <v>988.464</v>
      </c>
      <c r="C12" s="14">
        <v>956.524</v>
      </c>
      <c r="D12" s="14">
        <f t="shared" si="0"/>
        <v>31.940000000000055</v>
      </c>
      <c r="F12" s="14">
        <v>189.474</v>
      </c>
      <c r="G12" s="25">
        <f t="shared" si="1"/>
        <v>19.808598634221408</v>
      </c>
      <c r="H12" s="25">
        <f t="shared" si="2"/>
        <v>72.30138501490813</v>
      </c>
      <c r="J12" s="14"/>
      <c r="K12" s="14"/>
      <c r="L12" s="14"/>
      <c r="O12" s="21"/>
      <c r="P12" s="21"/>
      <c r="Q12" s="26"/>
      <c r="R12" s="21"/>
      <c r="S12" s="21"/>
      <c r="T12" s="21"/>
      <c r="U12" s="21"/>
    </row>
    <row r="13" spans="1:21" ht="12.75">
      <c r="A13" s="11">
        <v>1967</v>
      </c>
      <c r="B13" s="14">
        <v>1014.222</v>
      </c>
      <c r="C13" s="14">
        <v>987.535</v>
      </c>
      <c r="D13" s="14">
        <f t="shared" si="0"/>
        <v>26.687000000000012</v>
      </c>
      <c r="F13" s="14">
        <v>213.316</v>
      </c>
      <c r="G13" s="25">
        <f t="shared" si="1"/>
        <v>21.600854653252796</v>
      </c>
      <c r="H13" s="25">
        <f t="shared" si="2"/>
        <v>78.8431194843727</v>
      </c>
      <c r="J13" s="14"/>
      <c r="K13" s="14"/>
      <c r="L13" s="14"/>
      <c r="O13" s="21"/>
      <c r="P13" s="21"/>
      <c r="Q13" s="26"/>
      <c r="R13" s="21"/>
      <c r="S13" s="21"/>
      <c r="T13" s="21"/>
      <c r="U13" s="21"/>
    </row>
    <row r="14" spans="1:21" ht="12.75">
      <c r="A14" s="11">
        <v>1968</v>
      </c>
      <c r="B14" s="14">
        <v>1052.459</v>
      </c>
      <c r="C14" s="14">
        <v>1019.986</v>
      </c>
      <c r="D14" s="14">
        <f t="shared" si="0"/>
        <v>32.47300000000007</v>
      </c>
      <c r="F14" s="14">
        <v>243.671</v>
      </c>
      <c r="G14" s="25">
        <f t="shared" si="1"/>
        <v>23.889641622532075</v>
      </c>
      <c r="H14" s="25">
        <f t="shared" si="2"/>
        <v>87.19719192224208</v>
      </c>
      <c r="J14" s="14"/>
      <c r="K14" s="14"/>
      <c r="L14" s="14"/>
      <c r="O14" s="21"/>
      <c r="P14" s="21"/>
      <c r="Q14" s="26"/>
      <c r="R14" s="21"/>
      <c r="S14" s="21"/>
      <c r="T14" s="21"/>
      <c r="U14" s="21"/>
    </row>
    <row r="15" spans="1:21" ht="12.75">
      <c r="A15" s="11">
        <v>1969</v>
      </c>
      <c r="B15" s="14">
        <v>1063.107</v>
      </c>
      <c r="C15" s="14">
        <v>1068.706</v>
      </c>
      <c r="D15" s="14">
        <f t="shared" si="0"/>
        <v>-5.598999999999933</v>
      </c>
      <c r="F15" s="14">
        <v>227.781</v>
      </c>
      <c r="G15" s="25">
        <f t="shared" si="1"/>
        <v>21.31371958237345</v>
      </c>
      <c r="H15" s="25">
        <f t="shared" si="2"/>
        <v>77.79507647566311</v>
      </c>
      <c r="J15" s="14"/>
      <c r="K15" s="14"/>
      <c r="L15" s="14"/>
      <c r="O15" s="21"/>
      <c r="P15" s="21"/>
      <c r="Q15" s="26"/>
      <c r="R15" s="21"/>
      <c r="S15" s="21"/>
      <c r="T15" s="21"/>
      <c r="U15" s="21"/>
    </row>
    <row r="16" spans="1:21" ht="12.75">
      <c r="A16" s="11">
        <v>1970</v>
      </c>
      <c r="B16" s="14">
        <v>1078.706</v>
      </c>
      <c r="C16" s="14">
        <v>1107.951</v>
      </c>
      <c r="D16" s="14">
        <f t="shared" si="0"/>
        <v>-29.24500000000012</v>
      </c>
      <c r="F16" s="14">
        <v>192.883</v>
      </c>
      <c r="G16" s="25">
        <f t="shared" si="1"/>
        <v>17.408982888232423</v>
      </c>
      <c r="H16" s="25">
        <f t="shared" si="2"/>
        <v>63.54278754204834</v>
      </c>
      <c r="J16" s="14"/>
      <c r="K16" s="14"/>
      <c r="L16" s="14"/>
      <c r="O16" s="21"/>
      <c r="P16" s="21"/>
      <c r="Q16" s="26"/>
      <c r="R16" s="21"/>
      <c r="S16" s="21"/>
      <c r="T16" s="21"/>
      <c r="U16" s="21"/>
    </row>
    <row r="17" spans="1:21" ht="12.75">
      <c r="A17" s="11">
        <v>1971</v>
      </c>
      <c r="B17" s="14">
        <v>1177.258</v>
      </c>
      <c r="C17" s="14">
        <v>1149.974</v>
      </c>
      <c r="D17" s="14">
        <f t="shared" si="0"/>
        <v>27.284000000000106</v>
      </c>
      <c r="F17" s="14">
        <v>217.525</v>
      </c>
      <c r="G17" s="25">
        <f t="shared" si="1"/>
        <v>18.915645049366336</v>
      </c>
      <c r="H17" s="25">
        <f t="shared" si="2"/>
        <v>69.04210443018712</v>
      </c>
      <c r="J17" s="14"/>
      <c r="K17" s="14"/>
      <c r="L17" s="14"/>
      <c r="O17" s="21"/>
      <c r="P17" s="21"/>
      <c r="Q17" s="26"/>
      <c r="R17" s="21"/>
      <c r="S17" s="21"/>
      <c r="T17" s="21"/>
      <c r="U17" s="21"/>
    </row>
    <row r="18" spans="1:21" ht="12.75">
      <c r="A18" s="11">
        <v>1972</v>
      </c>
      <c r="B18" s="14">
        <v>1140.61</v>
      </c>
      <c r="C18" s="14">
        <v>1173.621</v>
      </c>
      <c r="D18" s="14">
        <f t="shared" si="0"/>
        <v>-33.011000000000195</v>
      </c>
      <c r="F18" s="14">
        <v>180.277</v>
      </c>
      <c r="G18" s="25">
        <f t="shared" si="1"/>
        <v>15.360751043139137</v>
      </c>
      <c r="H18" s="25">
        <f t="shared" si="2"/>
        <v>56.06674130745785</v>
      </c>
      <c r="J18" s="14"/>
      <c r="K18" s="14"/>
      <c r="L18" s="14"/>
      <c r="O18" s="21"/>
      <c r="P18" s="21"/>
      <c r="Q18" s="26"/>
      <c r="R18" s="21"/>
      <c r="S18" s="21"/>
      <c r="T18" s="21"/>
      <c r="U18" s="21"/>
    </row>
    <row r="19" spans="1:21" ht="12.75">
      <c r="A19" s="11">
        <v>1973</v>
      </c>
      <c r="B19" s="14">
        <v>1252.955</v>
      </c>
      <c r="C19" s="14">
        <v>1229.811</v>
      </c>
      <c r="D19" s="14">
        <f t="shared" si="0"/>
        <v>23.144000000000005</v>
      </c>
      <c r="F19" s="14">
        <v>191.78</v>
      </c>
      <c r="G19" s="25">
        <f t="shared" si="1"/>
        <v>15.594266110808896</v>
      </c>
      <c r="H19" s="25">
        <f t="shared" si="2"/>
        <v>56.91907130445247</v>
      </c>
      <c r="J19" s="14"/>
      <c r="K19" s="14"/>
      <c r="L19" s="14"/>
      <c r="O19" s="21"/>
      <c r="P19" s="21"/>
      <c r="Q19" s="26"/>
      <c r="R19" s="21"/>
      <c r="S19" s="21"/>
      <c r="T19" s="21"/>
      <c r="U19" s="21"/>
    </row>
    <row r="20" spans="1:21" ht="12.75">
      <c r="A20" s="11">
        <v>1974</v>
      </c>
      <c r="B20" s="14">
        <v>1203.498</v>
      </c>
      <c r="C20" s="14">
        <v>1190.464</v>
      </c>
      <c r="D20" s="14">
        <f t="shared" si="0"/>
        <v>13.034000000000106</v>
      </c>
      <c r="F20" s="14">
        <v>198.933</v>
      </c>
      <c r="G20" s="25">
        <f t="shared" si="1"/>
        <v>16.710543115961507</v>
      </c>
      <c r="H20" s="25">
        <f t="shared" si="2"/>
        <v>60.9934823732595</v>
      </c>
      <c r="J20" s="14"/>
      <c r="K20" s="14"/>
      <c r="L20" s="14"/>
      <c r="O20" s="21"/>
      <c r="P20" s="21"/>
      <c r="Q20" s="26"/>
      <c r="R20" s="21"/>
      <c r="S20" s="21"/>
      <c r="T20" s="21"/>
      <c r="U20" s="21"/>
    </row>
    <row r="21" spans="1:21" ht="12.75">
      <c r="A21" s="11">
        <v>1975</v>
      </c>
      <c r="B21" s="14">
        <v>1236.535</v>
      </c>
      <c r="C21" s="14">
        <v>1211.834</v>
      </c>
      <c r="D21" s="14">
        <f t="shared" si="0"/>
        <v>24.701000000000022</v>
      </c>
      <c r="F21" s="14">
        <v>218.928</v>
      </c>
      <c r="G21" s="25">
        <f t="shared" si="1"/>
        <v>18.065840700954087</v>
      </c>
      <c r="H21" s="25">
        <f t="shared" si="2"/>
        <v>65.94031855848242</v>
      </c>
      <c r="J21" s="14"/>
      <c r="K21" s="14"/>
      <c r="L21" s="14"/>
      <c r="O21" s="21"/>
      <c r="P21" s="21"/>
      <c r="Q21" s="26"/>
      <c r="R21" s="21"/>
      <c r="S21" s="21"/>
      <c r="T21" s="21"/>
      <c r="U21" s="21"/>
    </row>
    <row r="22" spans="1:21" ht="12.75">
      <c r="A22" s="11">
        <v>1976</v>
      </c>
      <c r="B22" s="14">
        <v>1341.753</v>
      </c>
      <c r="C22" s="14">
        <v>1272.763</v>
      </c>
      <c r="D22" s="14">
        <f t="shared" si="0"/>
        <v>68.99000000000001</v>
      </c>
      <c r="F22" s="14">
        <v>279.947</v>
      </c>
      <c r="G22" s="25">
        <f t="shared" si="1"/>
        <v>21.995218277086938</v>
      </c>
      <c r="H22" s="25">
        <f t="shared" si="2"/>
        <v>80.28254671136732</v>
      </c>
      <c r="J22" s="14"/>
      <c r="K22" s="14"/>
      <c r="L22" s="14"/>
      <c r="O22" s="21"/>
      <c r="P22" s="21"/>
      <c r="Q22" s="26"/>
      <c r="R22" s="21"/>
      <c r="S22" s="21"/>
      <c r="T22" s="21"/>
      <c r="U22" s="21"/>
    </row>
    <row r="23" spans="1:21" ht="12.75">
      <c r="A23" s="11">
        <v>1977</v>
      </c>
      <c r="B23" s="14">
        <v>1318.999</v>
      </c>
      <c r="C23" s="14">
        <v>1319.437</v>
      </c>
      <c r="D23" s="14">
        <f t="shared" si="0"/>
        <v>-0.4379999999998745</v>
      </c>
      <c r="F23" s="14">
        <v>277.978</v>
      </c>
      <c r="G23" s="25">
        <f t="shared" si="1"/>
        <v>21.067925183241037</v>
      </c>
      <c r="H23" s="25">
        <f t="shared" si="2"/>
        <v>76.89792691882978</v>
      </c>
      <c r="J23" s="14"/>
      <c r="K23" s="14"/>
      <c r="L23" s="14"/>
      <c r="O23" s="21"/>
      <c r="P23" s="21"/>
      <c r="Q23" s="26"/>
      <c r="R23" s="21"/>
      <c r="S23" s="21"/>
      <c r="T23" s="21"/>
      <c r="U23" s="21"/>
    </row>
    <row r="24" spans="1:21" ht="12.75">
      <c r="A24" s="11">
        <v>1978</v>
      </c>
      <c r="B24" s="14">
        <v>1445.142</v>
      </c>
      <c r="C24" s="14">
        <v>1380.064</v>
      </c>
      <c r="D24" s="14">
        <f t="shared" si="0"/>
        <v>65.07799999999997</v>
      </c>
      <c r="F24" s="14">
        <v>333.022</v>
      </c>
      <c r="G24" s="25">
        <f t="shared" si="1"/>
        <v>24.13090987084657</v>
      </c>
      <c r="H24" s="25">
        <f t="shared" si="2"/>
        <v>88.07782102858998</v>
      </c>
      <c r="J24" s="14"/>
      <c r="K24" s="14"/>
      <c r="L24" s="14"/>
      <c r="O24" s="21"/>
      <c r="P24" s="21"/>
      <c r="Q24" s="26"/>
      <c r="R24" s="21"/>
      <c r="S24" s="21"/>
      <c r="T24" s="21"/>
      <c r="U24" s="21"/>
    </row>
    <row r="25" spans="1:21" ht="12.75">
      <c r="A25" s="11">
        <v>1979</v>
      </c>
      <c r="B25" s="14">
        <v>1409.235</v>
      </c>
      <c r="C25" s="14">
        <v>1415.694</v>
      </c>
      <c r="D25" s="14">
        <f t="shared" si="0"/>
        <v>-6.45900000000006</v>
      </c>
      <c r="F25" s="14">
        <v>327.733</v>
      </c>
      <c r="G25" s="25">
        <f t="shared" si="1"/>
        <v>23.149988627485886</v>
      </c>
      <c r="H25" s="25">
        <f t="shared" si="2"/>
        <v>84.49745849032348</v>
      </c>
      <c r="J25" s="14"/>
      <c r="K25" s="14"/>
      <c r="L25" s="14"/>
      <c r="O25" s="21"/>
      <c r="P25" s="21"/>
      <c r="Q25" s="26"/>
      <c r="R25" s="21"/>
      <c r="S25" s="21"/>
      <c r="T25" s="21"/>
      <c r="U25" s="21"/>
    </row>
    <row r="26" spans="1:21" ht="12.75">
      <c r="A26" s="11">
        <v>1980</v>
      </c>
      <c r="B26" s="14">
        <v>1429.238</v>
      </c>
      <c r="C26" s="14">
        <v>1439.934</v>
      </c>
      <c r="D26" s="14">
        <f t="shared" si="0"/>
        <v>-10.695999999999913</v>
      </c>
      <c r="F26" s="14">
        <v>307.854</v>
      </c>
      <c r="G26" s="25">
        <f t="shared" si="1"/>
        <v>21.379729904287277</v>
      </c>
      <c r="H26" s="25">
        <f t="shared" si="2"/>
        <v>78.03601415064857</v>
      </c>
      <c r="J26" s="14"/>
      <c r="K26" s="14"/>
      <c r="L26" s="14"/>
      <c r="O26" s="21"/>
      <c r="P26" s="21"/>
      <c r="Q26" s="26"/>
      <c r="R26" s="21"/>
      <c r="S26" s="21"/>
      <c r="T26" s="21"/>
      <c r="U26" s="21"/>
    </row>
    <row r="27" spans="1:21" ht="12.75">
      <c r="A27" s="11">
        <v>1981</v>
      </c>
      <c r="B27" s="14">
        <v>1481.908</v>
      </c>
      <c r="C27" s="14">
        <v>1457.804</v>
      </c>
      <c r="D27" s="14">
        <f t="shared" si="0"/>
        <v>24.103999999999814</v>
      </c>
      <c r="F27" s="14">
        <v>331.476</v>
      </c>
      <c r="G27" s="25">
        <f t="shared" si="1"/>
        <v>22.73803611459428</v>
      </c>
      <c r="H27" s="25">
        <f t="shared" si="2"/>
        <v>82.99383181826911</v>
      </c>
      <c r="J27" s="14"/>
      <c r="K27" s="14"/>
      <c r="L27" s="14"/>
      <c r="O27" s="21"/>
      <c r="P27" s="21"/>
      <c r="Q27" s="26"/>
      <c r="R27" s="21"/>
      <c r="S27" s="21"/>
      <c r="T27" s="21"/>
      <c r="U27" s="21"/>
    </row>
    <row r="28" spans="1:21" ht="12.75">
      <c r="A28" s="11">
        <v>1982</v>
      </c>
      <c r="B28" s="14">
        <v>1532.992</v>
      </c>
      <c r="C28" s="14">
        <v>1474.637</v>
      </c>
      <c r="D28" s="14">
        <f t="shared" si="0"/>
        <v>58.35500000000002</v>
      </c>
      <c r="F28" s="14">
        <v>388.918</v>
      </c>
      <c r="G28" s="25">
        <f t="shared" si="1"/>
        <v>26.373812673898726</v>
      </c>
      <c r="H28" s="25">
        <f t="shared" si="2"/>
        <v>96.26441625973035</v>
      </c>
      <c r="J28" s="14"/>
      <c r="K28" s="14"/>
      <c r="L28" s="14"/>
      <c r="O28" s="21"/>
      <c r="P28" s="21"/>
      <c r="Q28" s="26"/>
      <c r="R28" s="21"/>
      <c r="S28" s="21"/>
      <c r="T28" s="21"/>
      <c r="U28" s="21"/>
    </row>
    <row r="29" spans="1:21" ht="12.75">
      <c r="A29" s="11">
        <v>1983</v>
      </c>
      <c r="B29" s="14">
        <v>1469.439</v>
      </c>
      <c r="C29" s="14">
        <v>1500.918</v>
      </c>
      <c r="D29" s="14">
        <f t="shared" si="0"/>
        <v>-31.478999999999814</v>
      </c>
      <c r="F29" s="14">
        <v>347.82</v>
      </c>
      <c r="G29" s="25">
        <f t="shared" si="1"/>
        <v>23.173817623614347</v>
      </c>
      <c r="H29" s="25">
        <f t="shared" si="2"/>
        <v>84.58443432619237</v>
      </c>
      <c r="J29" s="14"/>
      <c r="K29" s="14"/>
      <c r="L29" s="14"/>
      <c r="O29" s="21"/>
      <c r="P29" s="21"/>
      <c r="Q29" s="26"/>
      <c r="R29" s="21"/>
      <c r="S29" s="21"/>
      <c r="T29" s="21"/>
      <c r="U29" s="21"/>
    </row>
    <row r="30" spans="1:21" ht="12.75">
      <c r="A30" s="11">
        <v>1984</v>
      </c>
      <c r="B30" s="14">
        <v>1631.753</v>
      </c>
      <c r="C30" s="14">
        <v>1548.984</v>
      </c>
      <c r="D30" s="14">
        <f t="shared" si="0"/>
        <v>82.769</v>
      </c>
      <c r="F30" s="14">
        <v>427.647</v>
      </c>
      <c r="G30" s="25">
        <f t="shared" si="1"/>
        <v>27.608225778962208</v>
      </c>
      <c r="H30" s="25">
        <f t="shared" si="2"/>
        <v>100.77002409321206</v>
      </c>
      <c r="J30" s="14"/>
      <c r="K30" s="14"/>
      <c r="L30" s="14"/>
      <c r="O30" s="21"/>
      <c r="P30" s="21"/>
      <c r="Q30" s="26"/>
      <c r="R30" s="21"/>
      <c r="S30" s="21"/>
      <c r="T30" s="21"/>
      <c r="U30" s="21"/>
    </row>
    <row r="31" spans="1:21" ht="12.75">
      <c r="A31" s="11">
        <v>1985</v>
      </c>
      <c r="B31" s="14">
        <v>1646.507</v>
      </c>
      <c r="C31" s="14">
        <v>1552.701</v>
      </c>
      <c r="D31" s="14">
        <f t="shared" si="0"/>
        <v>93.80600000000004</v>
      </c>
      <c r="F31" s="14">
        <v>518.338</v>
      </c>
      <c r="G31" s="25">
        <f t="shared" si="1"/>
        <v>33.38298874026615</v>
      </c>
      <c r="H31" s="25">
        <f t="shared" si="2"/>
        <v>121.84790890197145</v>
      </c>
      <c r="J31" s="14"/>
      <c r="K31" s="14"/>
      <c r="L31" s="14"/>
      <c r="O31" s="21"/>
      <c r="P31" s="21"/>
      <c r="Q31" s="26"/>
      <c r="R31" s="21"/>
      <c r="S31" s="21"/>
      <c r="T31" s="21"/>
      <c r="U31" s="21"/>
    </row>
    <row r="32" spans="1:21" ht="12.75">
      <c r="A32" s="11">
        <v>1986</v>
      </c>
      <c r="B32" s="14">
        <v>1664.024</v>
      </c>
      <c r="C32" s="14">
        <v>1601.375</v>
      </c>
      <c r="D32" s="14">
        <f t="shared" si="0"/>
        <v>62.64899999999989</v>
      </c>
      <c r="F32" s="14">
        <v>572.481</v>
      </c>
      <c r="G32" s="25">
        <f t="shared" si="1"/>
        <v>35.74934041058465</v>
      </c>
      <c r="H32" s="25">
        <f t="shared" si="2"/>
        <v>130.48509249863397</v>
      </c>
      <c r="J32" s="14"/>
      <c r="K32" s="14"/>
      <c r="L32" s="14"/>
      <c r="O32" s="21"/>
      <c r="P32" s="21"/>
      <c r="Q32" s="26"/>
      <c r="R32" s="21"/>
      <c r="S32" s="21"/>
      <c r="T32" s="21"/>
      <c r="U32" s="21"/>
    </row>
    <row r="33" spans="1:21" ht="12.75">
      <c r="A33" s="11">
        <v>1987</v>
      </c>
      <c r="B33" s="14">
        <v>1600.953</v>
      </c>
      <c r="C33" s="14">
        <v>1639.717</v>
      </c>
      <c r="D33" s="14">
        <f t="shared" si="0"/>
        <v>-38.764000000000124</v>
      </c>
      <c r="F33" s="14">
        <v>528.398</v>
      </c>
      <c r="G33" s="25">
        <f t="shared" si="1"/>
        <v>32.2249510128882</v>
      </c>
      <c r="H33" s="25">
        <f t="shared" si="2"/>
        <v>117.62107119704193</v>
      </c>
      <c r="J33" s="14"/>
      <c r="K33" s="14"/>
      <c r="L33" s="14"/>
      <c r="O33" s="21"/>
      <c r="P33" s="21"/>
      <c r="Q33" s="26"/>
      <c r="R33" s="21"/>
      <c r="S33" s="21"/>
      <c r="T33" s="21"/>
      <c r="U33" s="21"/>
    </row>
    <row r="34" spans="1:21" ht="12.75">
      <c r="A34" s="11">
        <v>1988</v>
      </c>
      <c r="B34" s="14">
        <v>1550.23</v>
      </c>
      <c r="C34" s="14">
        <v>1620.397</v>
      </c>
      <c r="D34" s="14">
        <f t="shared" si="0"/>
        <v>-70.16699999999992</v>
      </c>
      <c r="F34" s="14">
        <v>450.962</v>
      </c>
      <c r="G34" s="25">
        <f t="shared" si="1"/>
        <v>27.830340342520998</v>
      </c>
      <c r="H34" s="25">
        <f t="shared" si="2"/>
        <v>101.58074225020164</v>
      </c>
      <c r="J34" s="14"/>
      <c r="K34" s="14"/>
      <c r="L34" s="14"/>
      <c r="O34" s="21"/>
      <c r="P34" s="21"/>
      <c r="Q34" s="26"/>
      <c r="R34" s="21"/>
      <c r="S34" s="21"/>
      <c r="T34" s="21"/>
      <c r="U34" s="21"/>
    </row>
    <row r="35" spans="1:21" ht="12.75">
      <c r="A35" s="11">
        <v>1989</v>
      </c>
      <c r="B35" s="14">
        <v>1672.654</v>
      </c>
      <c r="C35" s="14">
        <v>1676.72</v>
      </c>
      <c r="D35" s="14">
        <f t="shared" si="0"/>
        <v>-4.066000000000031</v>
      </c>
      <c r="F35" s="14">
        <v>441.165</v>
      </c>
      <c r="G35" s="25">
        <f t="shared" si="1"/>
        <v>26.311190896512237</v>
      </c>
      <c r="H35" s="25">
        <f t="shared" si="2"/>
        <v>96.03584677226966</v>
      </c>
      <c r="J35" s="14"/>
      <c r="K35" s="14"/>
      <c r="L35" s="14"/>
      <c r="O35" s="21"/>
      <c r="P35" s="21"/>
      <c r="Q35" s="26"/>
      <c r="R35" s="21"/>
      <c r="S35" s="21"/>
      <c r="T35" s="21"/>
      <c r="U35" s="21"/>
    </row>
    <row r="36" spans="1:21" ht="12.75">
      <c r="A36" s="11">
        <v>1990</v>
      </c>
      <c r="B36" s="14">
        <v>1769.018</v>
      </c>
      <c r="C36" s="14">
        <v>1706.971</v>
      </c>
      <c r="D36" s="14">
        <f t="shared" si="0"/>
        <v>62.047000000000025</v>
      </c>
      <c r="F36" s="14">
        <v>495.352</v>
      </c>
      <c r="G36" s="25">
        <f t="shared" si="1"/>
        <v>29.019356509278715</v>
      </c>
      <c r="H36" s="25">
        <f t="shared" si="2"/>
        <v>105.92065125886731</v>
      </c>
      <c r="J36" s="14"/>
      <c r="K36" s="14"/>
      <c r="L36" s="14"/>
      <c r="O36" s="21"/>
      <c r="P36" s="21"/>
      <c r="Q36" s="26"/>
      <c r="R36" s="21"/>
      <c r="S36" s="21"/>
      <c r="T36" s="21"/>
      <c r="U36" s="21"/>
    </row>
    <row r="37" spans="1:21" ht="12.75">
      <c r="A37" s="11">
        <v>1991</v>
      </c>
      <c r="B37" s="14">
        <v>1708.978</v>
      </c>
      <c r="C37" s="14">
        <v>1713.608</v>
      </c>
      <c r="D37" s="14">
        <f t="shared" si="0"/>
        <v>-4.629999999999882</v>
      </c>
      <c r="F37" s="14">
        <v>486.174</v>
      </c>
      <c r="G37" s="25">
        <f t="shared" si="1"/>
        <v>28.371366146750017</v>
      </c>
      <c r="H37" s="25">
        <f t="shared" si="2"/>
        <v>103.55548643563756</v>
      </c>
      <c r="J37" s="14"/>
      <c r="K37" s="14"/>
      <c r="L37" s="14"/>
      <c r="O37" s="21"/>
      <c r="P37" s="21"/>
      <c r="Q37" s="26"/>
      <c r="R37" s="26"/>
      <c r="S37" s="21"/>
      <c r="T37" s="26"/>
      <c r="U37" s="21"/>
    </row>
    <row r="38" spans="1:21" ht="12.75">
      <c r="A38" s="11">
        <v>1992</v>
      </c>
      <c r="B38" s="14">
        <v>1785.574</v>
      </c>
      <c r="C38" s="14">
        <v>1736.896</v>
      </c>
      <c r="D38" s="14">
        <f t="shared" si="0"/>
        <v>48.67800000000011</v>
      </c>
      <c r="F38" s="14">
        <v>521.562</v>
      </c>
      <c r="G38" s="25">
        <f t="shared" si="1"/>
        <v>30.02839548251594</v>
      </c>
      <c r="H38" s="25">
        <f t="shared" si="2"/>
        <v>109.60364351118318</v>
      </c>
      <c r="J38" s="14"/>
      <c r="K38" s="14"/>
      <c r="L38" s="14"/>
      <c r="O38" s="21"/>
      <c r="P38" s="21"/>
      <c r="Q38" s="26"/>
      <c r="R38" s="26"/>
      <c r="S38" s="21"/>
      <c r="T38" s="21"/>
      <c r="U38" s="21"/>
    </row>
    <row r="39" spans="1:21" ht="12.75">
      <c r="A39" s="11">
        <v>1993</v>
      </c>
      <c r="B39" s="14">
        <v>1710.782</v>
      </c>
      <c r="C39" s="14">
        <v>1739.693</v>
      </c>
      <c r="D39" s="14">
        <f t="shared" si="0"/>
        <v>-28.911000000000058</v>
      </c>
      <c r="F39" s="14">
        <v>484.182</v>
      </c>
      <c r="G39" s="25">
        <f t="shared" si="1"/>
        <v>27.83146221775911</v>
      </c>
      <c r="H39" s="25">
        <f t="shared" si="2"/>
        <v>101.58483709482076</v>
      </c>
      <c r="J39" s="14"/>
      <c r="K39" s="14"/>
      <c r="L39" s="14"/>
      <c r="O39" s="21"/>
      <c r="P39" s="21"/>
      <c r="Q39" s="26"/>
      <c r="R39" s="26"/>
      <c r="S39" s="21"/>
      <c r="T39" s="21"/>
      <c r="U39" s="21"/>
    </row>
    <row r="40" spans="1:21" ht="12.75">
      <c r="A40" s="11">
        <v>1994</v>
      </c>
      <c r="B40" s="14">
        <v>1756.484</v>
      </c>
      <c r="C40" s="14">
        <v>1762.151</v>
      </c>
      <c r="D40" s="14">
        <f t="shared" si="0"/>
        <v>-5.667000000000144</v>
      </c>
      <c r="F40" s="14">
        <v>479.302</v>
      </c>
      <c r="G40" s="25">
        <f t="shared" si="1"/>
        <v>27.199825667607374</v>
      </c>
      <c r="H40" s="25">
        <f t="shared" si="2"/>
        <v>99.27936368676691</v>
      </c>
      <c r="J40" s="14"/>
      <c r="K40" s="14"/>
      <c r="L40" s="14"/>
      <c r="O40" s="21"/>
      <c r="P40" s="21"/>
      <c r="Q40" s="26"/>
      <c r="R40" s="26"/>
      <c r="S40" s="21"/>
      <c r="T40" s="21"/>
      <c r="U40" s="21"/>
    </row>
    <row r="41" spans="1:21" ht="12.75">
      <c r="A41" s="11">
        <v>1995</v>
      </c>
      <c r="B41" s="14">
        <v>1707.245</v>
      </c>
      <c r="C41" s="14">
        <v>1739.889</v>
      </c>
      <c r="D41" s="14">
        <f t="shared" si="0"/>
        <v>-32.644000000000005</v>
      </c>
      <c r="F41" s="14">
        <v>437.357</v>
      </c>
      <c r="G41" s="25">
        <f t="shared" si="1"/>
        <v>25.13706334139707</v>
      </c>
      <c r="H41" s="25">
        <f t="shared" si="2"/>
        <v>91.75028119609931</v>
      </c>
      <c r="J41" s="14"/>
      <c r="K41" s="14"/>
      <c r="L41" s="14"/>
      <c r="O41" s="21"/>
      <c r="P41" s="21"/>
      <c r="Q41" s="26"/>
      <c r="R41" s="26"/>
      <c r="S41" s="21"/>
      <c r="T41" s="21"/>
      <c r="U41" s="21"/>
    </row>
    <row r="42" spans="1:21" ht="12.75">
      <c r="A42" s="11">
        <v>1996</v>
      </c>
      <c r="B42" s="14">
        <v>1871.939</v>
      </c>
      <c r="C42" s="14">
        <v>1808.387</v>
      </c>
      <c r="D42" s="14">
        <f t="shared" si="0"/>
        <v>63.552000000000135</v>
      </c>
      <c r="F42" s="14">
        <v>487.648</v>
      </c>
      <c r="G42" s="25">
        <f t="shared" si="1"/>
        <v>26.965909398817843</v>
      </c>
      <c r="H42" s="25">
        <f t="shared" si="2"/>
        <v>98.42556930568513</v>
      </c>
      <c r="J42" s="14"/>
      <c r="K42" s="14"/>
      <c r="L42" s="14"/>
      <c r="O42" s="21"/>
      <c r="P42" s="21"/>
      <c r="Q42" s="26"/>
      <c r="R42" s="26"/>
      <c r="S42" s="21"/>
      <c r="T42" s="21"/>
      <c r="U42" s="21"/>
    </row>
    <row r="43" spans="1:21" ht="12.75">
      <c r="A43" s="11">
        <v>1997</v>
      </c>
      <c r="B43" s="14">
        <v>1878.935</v>
      </c>
      <c r="C43" s="14">
        <v>1820.336</v>
      </c>
      <c r="D43" s="14">
        <f t="shared" si="0"/>
        <v>58.59899999999993</v>
      </c>
      <c r="F43" s="14">
        <v>542.466</v>
      </c>
      <c r="G43" s="25">
        <f t="shared" si="1"/>
        <v>29.800322577809812</v>
      </c>
      <c r="H43" s="25">
        <f t="shared" si="2"/>
        <v>108.77117740900582</v>
      </c>
      <c r="J43" s="14"/>
      <c r="K43" s="14"/>
      <c r="L43" s="14"/>
      <c r="O43" s="21"/>
      <c r="P43" s="21"/>
      <c r="Q43" s="26"/>
      <c r="R43" s="26"/>
      <c r="S43" s="21"/>
      <c r="T43" s="21"/>
      <c r="U43" s="21"/>
    </row>
    <row r="44" spans="1:21" ht="12.75">
      <c r="A44" s="11">
        <v>1998</v>
      </c>
      <c r="B44" s="14">
        <v>1876.711</v>
      </c>
      <c r="C44" s="14">
        <v>1836.167</v>
      </c>
      <c r="D44" s="14">
        <f t="shared" si="0"/>
        <v>40.544000000000096</v>
      </c>
      <c r="F44" s="14">
        <v>581.6</v>
      </c>
      <c r="G44" s="25">
        <f t="shared" si="1"/>
        <v>31.674678828232945</v>
      </c>
      <c r="H44" s="25">
        <f t="shared" si="2"/>
        <v>115.61257772305025</v>
      </c>
      <c r="J44" s="14"/>
      <c r="K44" s="14"/>
      <c r="L44" s="14"/>
      <c r="O44" s="21"/>
      <c r="P44" s="21"/>
      <c r="Q44" s="26"/>
      <c r="R44" s="26"/>
      <c r="S44" s="21"/>
      <c r="T44" s="21"/>
      <c r="U44" s="21"/>
    </row>
    <row r="45" spans="1:21" ht="12.75">
      <c r="A45" s="11">
        <v>1999</v>
      </c>
      <c r="B45" s="14">
        <v>1874.209</v>
      </c>
      <c r="C45" s="14">
        <v>1856.595</v>
      </c>
      <c r="D45" s="14">
        <f t="shared" si="0"/>
        <v>17.614000000000033</v>
      </c>
      <c r="F45" s="14">
        <v>586.393</v>
      </c>
      <c r="G45" s="25">
        <f t="shared" si="1"/>
        <v>31.584325068202812</v>
      </c>
      <c r="H45" s="25">
        <f t="shared" si="2"/>
        <v>115.28278649894027</v>
      </c>
      <c r="J45" s="14"/>
      <c r="K45" s="14"/>
      <c r="L45" s="14"/>
      <c r="O45" s="21"/>
      <c r="P45" s="21"/>
      <c r="Q45" s="26"/>
      <c r="R45" s="26"/>
      <c r="S45" s="21"/>
      <c r="T45" s="21"/>
      <c r="U45" s="21"/>
    </row>
    <row r="46" spans="1:21" ht="12.75">
      <c r="A46" s="11">
        <v>2000</v>
      </c>
      <c r="B46" s="14">
        <v>1846.087</v>
      </c>
      <c r="C46" s="14">
        <v>1860.204</v>
      </c>
      <c r="D46" s="14">
        <f t="shared" si="0"/>
        <v>-14.116999999999962</v>
      </c>
      <c r="F46" s="14">
        <v>566.199</v>
      </c>
      <c r="G46" s="25">
        <f t="shared" si="1"/>
        <v>30.437468148654663</v>
      </c>
      <c r="H46" s="25">
        <f t="shared" si="2"/>
        <v>111.09675874258951</v>
      </c>
      <c r="J46" s="14"/>
      <c r="K46" s="14"/>
      <c r="L46" s="14"/>
      <c r="O46" s="21"/>
      <c r="P46" s="21"/>
      <c r="Q46" s="26"/>
      <c r="R46" s="26"/>
      <c r="S46" s="21"/>
      <c r="T46" s="21"/>
      <c r="U46" s="21"/>
    </row>
    <row r="47" spans="1:21" ht="12.75">
      <c r="A47" s="11">
        <v>2001</v>
      </c>
      <c r="B47" s="14">
        <v>1879.78</v>
      </c>
      <c r="C47" s="14">
        <v>1905.357</v>
      </c>
      <c r="D47" s="14">
        <f t="shared" si="0"/>
        <v>-25.576999999999998</v>
      </c>
      <c r="F47" s="14">
        <v>536.2</v>
      </c>
      <c r="G47" s="25">
        <f t="shared" si="1"/>
        <v>28.141707826932173</v>
      </c>
      <c r="H47" s="25">
        <f t="shared" si="2"/>
        <v>102.71723356830243</v>
      </c>
      <c r="J47" s="14"/>
      <c r="K47" s="14"/>
      <c r="L47" s="14"/>
      <c r="O47" s="21"/>
      <c r="P47" s="21"/>
      <c r="Q47" s="26"/>
      <c r="R47" s="26"/>
      <c r="S47" s="21"/>
      <c r="T47" s="21"/>
      <c r="U47" s="21"/>
    </row>
    <row r="48" spans="1:21" ht="12.75">
      <c r="A48" s="11">
        <v>2002</v>
      </c>
      <c r="B48" s="14">
        <v>1822.149</v>
      </c>
      <c r="C48" s="14">
        <v>1910.094</v>
      </c>
      <c r="D48" s="14">
        <f t="shared" si="0"/>
        <v>-87.94500000000016</v>
      </c>
      <c r="F48" s="14">
        <v>443.183</v>
      </c>
      <c r="G48" s="25">
        <f t="shared" si="1"/>
        <v>23.202156543081127</v>
      </c>
      <c r="H48" s="25">
        <f t="shared" si="2"/>
        <v>84.68787138224612</v>
      </c>
      <c r="J48" s="14"/>
      <c r="K48" s="14"/>
      <c r="L48" s="14"/>
      <c r="O48" s="21"/>
      <c r="P48" s="21"/>
      <c r="Q48" s="26"/>
      <c r="R48" s="26"/>
      <c r="S48" s="21"/>
      <c r="T48" s="21"/>
      <c r="U48" s="21"/>
    </row>
    <row r="49" spans="1:21" ht="12.75">
      <c r="A49" s="11">
        <v>2003</v>
      </c>
      <c r="B49" s="14">
        <v>1863.537</v>
      </c>
      <c r="C49" s="14">
        <v>1936.319</v>
      </c>
      <c r="D49" s="14">
        <f t="shared" si="0"/>
        <v>-72.78199999999993</v>
      </c>
      <c r="F49" s="14">
        <v>357.85</v>
      </c>
      <c r="G49" s="25">
        <f t="shared" si="1"/>
        <v>18.48094244801606</v>
      </c>
      <c r="H49" s="25">
        <f t="shared" si="2"/>
        <v>67.45543993525861</v>
      </c>
      <c r="J49" s="14"/>
      <c r="K49" s="14"/>
      <c r="L49" s="14"/>
      <c r="O49" s="21"/>
      <c r="P49" s="21"/>
      <c r="Q49" s="26"/>
      <c r="R49" s="26"/>
      <c r="S49" s="21"/>
      <c r="T49" s="21"/>
      <c r="U49" s="21"/>
    </row>
    <row r="50" spans="1:21" ht="12.75">
      <c r="A50" s="11">
        <v>2004</v>
      </c>
      <c r="B50" s="14">
        <v>2043.446</v>
      </c>
      <c r="C50" s="14">
        <v>1990.201</v>
      </c>
      <c r="D50" s="14">
        <f t="shared" si="0"/>
        <v>53.24499999999989</v>
      </c>
      <c r="F50" s="14">
        <v>406.051</v>
      </c>
      <c r="G50" s="25">
        <f t="shared" si="1"/>
        <v>20.402512108073505</v>
      </c>
      <c r="H50" s="25">
        <f t="shared" si="2"/>
        <v>74.4691691944683</v>
      </c>
      <c r="J50" s="14"/>
      <c r="K50" s="14"/>
      <c r="L50" s="14"/>
      <c r="O50" s="21"/>
      <c r="P50" s="21"/>
      <c r="Q50" s="26"/>
      <c r="R50" s="26"/>
      <c r="S50" s="21"/>
      <c r="T50" s="21"/>
      <c r="U50" s="21"/>
    </row>
    <row r="51" spans="1:21" ht="12.75">
      <c r="A51" s="11">
        <v>2005</v>
      </c>
      <c r="B51" s="14">
        <v>2017.325</v>
      </c>
      <c r="C51" s="14">
        <v>2020.971</v>
      </c>
      <c r="D51" s="14">
        <f t="shared" si="0"/>
        <v>-3.645999999999958</v>
      </c>
      <c r="F51" s="14">
        <v>392.126</v>
      </c>
      <c r="G51" s="25">
        <f t="shared" si="1"/>
        <v>19.402851401628226</v>
      </c>
      <c r="H51" s="25">
        <f t="shared" si="2"/>
        <v>70.82040761594303</v>
      </c>
      <c r="J51" s="14"/>
      <c r="K51" s="14"/>
      <c r="L51" s="14"/>
      <c r="O51" s="21"/>
      <c r="P51" s="21"/>
      <c r="Q51" s="26"/>
      <c r="R51" s="26"/>
      <c r="S51" s="21"/>
      <c r="T51" s="21"/>
      <c r="U51" s="21"/>
    </row>
    <row r="52" spans="1:21" ht="12.75">
      <c r="A52" s="11">
        <v>2006</v>
      </c>
      <c r="B52" s="14">
        <v>2003.728</v>
      </c>
      <c r="C52" s="14">
        <v>2044.258</v>
      </c>
      <c r="D52" s="14">
        <f t="shared" si="0"/>
        <v>-40.52999999999997</v>
      </c>
      <c r="F52" s="14">
        <v>346.641</v>
      </c>
      <c r="G52" s="25">
        <f t="shared" si="1"/>
        <v>16.95681269194006</v>
      </c>
      <c r="H52" s="25">
        <f t="shared" si="2"/>
        <v>61.892366325581214</v>
      </c>
      <c r="J52" s="14"/>
      <c r="K52" s="14"/>
      <c r="L52" s="14"/>
      <c r="O52" s="21"/>
      <c r="P52" s="21"/>
      <c r="Q52" s="26"/>
      <c r="R52" s="26"/>
      <c r="S52" s="21"/>
      <c r="T52" s="21"/>
      <c r="U52" s="21"/>
    </row>
    <row r="53" spans="1:21" ht="12.75">
      <c r="A53" s="11">
        <v>2007</v>
      </c>
      <c r="B53" s="14">
        <v>2124.78</v>
      </c>
      <c r="C53" s="14">
        <v>2096.372</v>
      </c>
      <c r="D53" s="14">
        <f t="shared" si="0"/>
        <v>28.408000000000357</v>
      </c>
      <c r="F53" s="14">
        <v>369.216</v>
      </c>
      <c r="G53" s="25">
        <f t="shared" si="1"/>
        <v>17.612141356591295</v>
      </c>
      <c r="H53" s="25">
        <f t="shared" si="2"/>
        <v>64.28431595155823</v>
      </c>
      <c r="J53" s="14"/>
      <c r="K53" s="14"/>
      <c r="L53" s="14"/>
      <c r="O53" s="21"/>
      <c r="P53" s="21"/>
      <c r="Q53" s="26"/>
      <c r="R53" s="26"/>
      <c r="S53" s="21"/>
      <c r="T53" s="21"/>
      <c r="U53" s="21"/>
    </row>
    <row r="54" spans="1:21" ht="12.75">
      <c r="A54" s="16">
        <v>2008</v>
      </c>
      <c r="B54" s="14">
        <v>2240.911</v>
      </c>
      <c r="C54" s="14">
        <v>2148.893</v>
      </c>
      <c r="D54" s="14">
        <f t="shared" si="0"/>
        <v>92.01800000000003</v>
      </c>
      <c r="F54" s="14">
        <v>450.211</v>
      </c>
      <c r="G54" s="25">
        <f t="shared" si="1"/>
        <v>20.950833754868203</v>
      </c>
      <c r="H54" s="25">
        <f t="shared" si="2"/>
        <v>76.47054320526894</v>
      </c>
      <c r="J54" s="14"/>
      <c r="K54" s="14"/>
      <c r="L54" s="14"/>
      <c r="O54" s="21"/>
      <c r="P54" s="21"/>
      <c r="Q54" s="26"/>
      <c r="R54" s="26"/>
      <c r="S54" s="21"/>
      <c r="T54" s="21"/>
      <c r="U54" s="21"/>
    </row>
    <row r="55" spans="1:21" ht="12.75">
      <c r="A55" s="16">
        <v>2009</v>
      </c>
      <c r="B55" s="14">
        <v>2226.478</v>
      </c>
      <c r="C55" s="14">
        <v>2190.488</v>
      </c>
      <c r="D55" s="14">
        <f t="shared" si="0"/>
        <v>35.99000000000024</v>
      </c>
      <c r="F55" s="14">
        <v>476.79</v>
      </c>
      <c r="G55" s="25">
        <f t="shared" si="1"/>
        <v>21.76638265080658</v>
      </c>
      <c r="H55" s="25">
        <f t="shared" si="2"/>
        <v>79.44729667544402</v>
      </c>
      <c r="J55" s="14"/>
      <c r="K55" s="14"/>
      <c r="L55" s="14"/>
      <c r="O55" s="21"/>
      <c r="P55" s="21"/>
      <c r="Q55" s="26"/>
      <c r="R55" s="26"/>
      <c r="S55" s="21"/>
      <c r="T55" s="21"/>
      <c r="U55" s="21"/>
    </row>
    <row r="56" spans="1:21" ht="12.75">
      <c r="A56" s="9">
        <v>2010</v>
      </c>
      <c r="B56" s="17">
        <v>2212.814</v>
      </c>
      <c r="C56" s="17">
        <v>2237.774</v>
      </c>
      <c r="D56" s="17">
        <f t="shared" si="0"/>
        <v>-24.960000000000036</v>
      </c>
      <c r="F56" s="17">
        <v>444.324</v>
      </c>
      <c r="G56" s="27">
        <f t="shared" si="1"/>
        <v>19.855624383874336</v>
      </c>
      <c r="H56" s="27">
        <f t="shared" si="2"/>
        <v>72.47302900114133</v>
      </c>
      <c r="J56" s="14"/>
      <c r="K56" s="14"/>
      <c r="L56" s="14"/>
      <c r="O56" s="21"/>
      <c r="P56" s="21"/>
      <c r="Q56" s="26"/>
      <c r="R56" s="26"/>
      <c r="S56" s="21"/>
      <c r="T56" s="21"/>
      <c r="U56" s="21"/>
    </row>
    <row r="57" spans="10:21" ht="12.75">
      <c r="J57" s="14"/>
      <c r="K57" s="14"/>
      <c r="L57" s="14"/>
      <c r="O57" s="21"/>
      <c r="P57" s="21"/>
      <c r="Q57" s="21"/>
      <c r="R57" s="21"/>
      <c r="S57" s="21"/>
      <c r="T57" s="21"/>
      <c r="U57" s="21"/>
    </row>
    <row r="58" spans="1:21" ht="28.5" customHeight="1">
      <c r="A58" s="99" t="s">
        <v>71</v>
      </c>
      <c r="B58" s="99"/>
      <c r="C58" s="99"/>
      <c r="D58" s="99"/>
      <c r="E58" s="99"/>
      <c r="F58" s="99"/>
      <c r="G58" s="99"/>
      <c r="H58" s="99"/>
      <c r="J58" s="14"/>
      <c r="K58" s="14"/>
      <c r="L58" s="14"/>
      <c r="O58" s="21"/>
      <c r="P58" s="21"/>
      <c r="Q58" s="21"/>
      <c r="R58" s="21"/>
      <c r="S58" s="21"/>
      <c r="T58" s="21"/>
      <c r="U58" s="21"/>
    </row>
    <row r="59" spans="1:8" ht="12.75">
      <c r="A59" s="20"/>
      <c r="B59" s="20"/>
      <c r="C59" s="20"/>
      <c r="D59" s="20"/>
      <c r="E59" s="20"/>
      <c r="F59" s="28"/>
      <c r="G59" s="28"/>
      <c r="H59" s="28"/>
    </row>
    <row r="60" spans="1:8" ht="41.25" customHeight="1">
      <c r="A60" s="98" t="s">
        <v>76</v>
      </c>
      <c r="B60" s="98"/>
      <c r="C60" s="98"/>
      <c r="D60" s="98"/>
      <c r="E60" s="98"/>
      <c r="F60" s="98"/>
      <c r="G60" s="98"/>
      <c r="H60" s="98"/>
    </row>
  </sheetData>
  <sheetProtection/>
  <mergeCells count="3">
    <mergeCell ref="B4:D4"/>
    <mergeCell ref="A58:H58"/>
    <mergeCell ref="A60:H60"/>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codeName="Sheet10"/>
  <dimension ref="A1:H33"/>
  <sheetViews>
    <sheetView workbookViewId="0" topLeftCell="A1">
      <selection activeCell="A1" sqref="A1"/>
    </sheetView>
  </sheetViews>
  <sheetFormatPr defaultColWidth="9.140625" defaultRowHeight="12.75"/>
  <cols>
    <col min="1" max="1" width="9.140625" style="11" customWidth="1"/>
    <col min="2" max="2" width="12.28125" style="13" customWidth="1"/>
  </cols>
  <sheetData>
    <row r="1" ht="12.75">
      <c r="A1" s="29" t="s">
        <v>8</v>
      </c>
    </row>
    <row r="3" spans="1:2" ht="12.75">
      <c r="A3" s="9" t="s">
        <v>24</v>
      </c>
      <c r="B3" s="10" t="s">
        <v>25</v>
      </c>
    </row>
    <row r="4" spans="2:4" ht="12.75">
      <c r="B4" s="13" t="s">
        <v>28</v>
      </c>
      <c r="D4" s="30"/>
    </row>
    <row r="5" ht="12.75">
      <c r="D5" s="30"/>
    </row>
    <row r="6" spans="1:4" ht="12.75">
      <c r="A6" s="11">
        <v>1987</v>
      </c>
      <c r="B6" s="25">
        <v>93.263</v>
      </c>
      <c r="D6" s="30"/>
    </row>
    <row r="7" spans="1:4" ht="12.75">
      <c r="A7" s="11">
        <v>1988</v>
      </c>
      <c r="B7" s="25">
        <v>88.729</v>
      </c>
      <c r="D7" s="30"/>
    </row>
    <row r="8" spans="1:4" ht="12.75">
      <c r="A8" s="11">
        <v>1989</v>
      </c>
      <c r="B8" s="25">
        <v>98.925</v>
      </c>
      <c r="D8" s="30"/>
    </row>
    <row r="9" spans="1:4" ht="12.75">
      <c r="A9" s="11">
        <v>1990</v>
      </c>
      <c r="B9" s="25">
        <v>110.567</v>
      </c>
      <c r="D9" s="30"/>
    </row>
    <row r="10" spans="1:4" ht="12.75">
      <c r="A10" s="11">
        <v>1991</v>
      </c>
      <c r="B10" s="25">
        <v>85.581</v>
      </c>
      <c r="D10" s="30"/>
    </row>
    <row r="11" spans="1:4" ht="12.75">
      <c r="A11" s="11">
        <v>1992</v>
      </c>
      <c r="B11" s="25">
        <v>102.448</v>
      </c>
      <c r="D11" s="30"/>
    </row>
    <row r="12" spans="1:4" ht="12.75">
      <c r="A12" s="11">
        <v>1993</v>
      </c>
      <c r="B12" s="25">
        <v>95.169</v>
      </c>
      <c r="D12" s="30"/>
    </row>
    <row r="13" spans="1:4" ht="12.75">
      <c r="A13" s="11">
        <v>1994</v>
      </c>
      <c r="B13" s="25">
        <v>77.54</v>
      </c>
      <c r="D13" s="30"/>
    </row>
    <row r="14" spans="1:4" ht="12.75">
      <c r="A14" s="11">
        <v>1995</v>
      </c>
      <c r="B14" s="25">
        <v>61.1</v>
      </c>
      <c r="D14" s="30"/>
    </row>
    <row r="15" spans="1:4" ht="12.75">
      <c r="A15" s="11">
        <v>1996</v>
      </c>
      <c r="B15" s="25">
        <v>66.799</v>
      </c>
      <c r="D15" s="30"/>
    </row>
    <row r="16" spans="1:4" ht="12.75">
      <c r="A16" s="11">
        <v>1997</v>
      </c>
      <c r="B16" s="25">
        <v>86.013</v>
      </c>
      <c r="D16" s="30"/>
    </row>
    <row r="17" spans="1:4" ht="12.75">
      <c r="A17" s="11">
        <v>1998</v>
      </c>
      <c r="B17" s="25">
        <v>46.218</v>
      </c>
      <c r="D17" s="30"/>
    </row>
    <row r="18" spans="1:4" ht="12.75">
      <c r="A18" s="11">
        <v>1999</v>
      </c>
      <c r="B18" s="25">
        <v>53.089</v>
      </c>
      <c r="D18" s="30"/>
    </row>
    <row r="19" spans="1:4" ht="12.75">
      <c r="A19" s="11">
        <v>2000</v>
      </c>
      <c r="B19" s="25">
        <v>63.031</v>
      </c>
      <c r="D19" s="30"/>
    </row>
    <row r="20" spans="1:4" ht="12.75">
      <c r="A20" s="11">
        <v>2001</v>
      </c>
      <c r="B20" s="25">
        <v>82.373</v>
      </c>
      <c r="D20" s="30"/>
    </row>
    <row r="21" spans="1:4" ht="12.75">
      <c r="A21" s="11">
        <v>2002</v>
      </c>
      <c r="B21" s="25">
        <v>84.264</v>
      </c>
      <c r="D21" s="30"/>
    </row>
    <row r="22" spans="1:4" ht="12.75">
      <c r="A22" s="11">
        <v>2003</v>
      </c>
      <c r="B22" s="25">
        <v>64.893</v>
      </c>
      <c r="D22" s="30"/>
    </row>
    <row r="23" spans="1:4" ht="12.75">
      <c r="A23" s="11">
        <v>2004</v>
      </c>
      <c r="B23" s="25">
        <v>75.306</v>
      </c>
      <c r="D23" s="30"/>
    </row>
    <row r="24" spans="1:4" ht="12.75">
      <c r="A24" s="11">
        <v>2005</v>
      </c>
      <c r="B24" s="25">
        <v>75.672</v>
      </c>
      <c r="D24" s="30"/>
    </row>
    <row r="25" spans="1:4" ht="12.75">
      <c r="A25" s="11">
        <v>2006</v>
      </c>
      <c r="B25" s="25">
        <v>75.545</v>
      </c>
      <c r="D25" s="30"/>
    </row>
    <row r="26" spans="1:4" ht="12.75">
      <c r="A26" s="11">
        <v>2007</v>
      </c>
      <c r="B26" s="25">
        <v>79.185</v>
      </c>
      <c r="D26" s="30"/>
    </row>
    <row r="27" spans="1:4" ht="12.75">
      <c r="A27" s="11">
        <v>2008</v>
      </c>
      <c r="B27" s="25">
        <v>104.88</v>
      </c>
      <c r="D27" s="30"/>
    </row>
    <row r="28" spans="1:2" ht="12.75">
      <c r="A28" s="11">
        <v>2009</v>
      </c>
      <c r="B28" s="25">
        <v>94.105</v>
      </c>
    </row>
    <row r="29" spans="1:2" ht="12.75">
      <c r="A29" s="9">
        <v>2010</v>
      </c>
      <c r="B29" s="27">
        <v>59.97</v>
      </c>
    </row>
    <row r="31" spans="1:8" ht="43.5" customHeight="1">
      <c r="A31" s="99" t="s">
        <v>72</v>
      </c>
      <c r="B31" s="99"/>
      <c r="C31" s="99"/>
      <c r="D31" s="99"/>
      <c r="E31" s="99"/>
      <c r="F31" s="31"/>
      <c r="G31" s="31"/>
      <c r="H31" s="31"/>
    </row>
    <row r="32" spans="1:5" ht="12.75">
      <c r="A32" s="19"/>
      <c r="B32" s="28"/>
      <c r="C32" s="20"/>
      <c r="D32" s="20"/>
      <c r="E32" s="20"/>
    </row>
    <row r="33" spans="1:8" ht="81.75" customHeight="1">
      <c r="A33" s="98" t="s">
        <v>76</v>
      </c>
      <c r="B33" s="98"/>
      <c r="C33" s="98"/>
      <c r="D33" s="98"/>
      <c r="E33" s="98"/>
      <c r="F33" s="32"/>
      <c r="G33" s="32"/>
      <c r="H33" s="32"/>
    </row>
  </sheetData>
  <sheetProtection/>
  <mergeCells count="2">
    <mergeCell ref="A31:E31"/>
    <mergeCell ref="A33:E3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11" customWidth="1"/>
    <col min="2" max="2" width="13.00390625" style="34" customWidth="1"/>
    <col min="3" max="3" width="13.8515625" style="14" customWidth="1"/>
    <col min="6" max="6" width="14.57421875" style="0" customWidth="1"/>
    <col min="8" max="8" width="20.00390625" style="0" customWidth="1"/>
    <col min="9" max="9" width="12.8515625" style="0" customWidth="1"/>
    <col min="10" max="11" width="11.7109375" style="0" customWidth="1"/>
  </cols>
  <sheetData>
    <row r="1" ht="12.75">
      <c r="A1" s="33" t="s">
        <v>10</v>
      </c>
    </row>
    <row r="2" ht="12.75">
      <c r="A2" s="33"/>
    </row>
    <row r="3" spans="1:3" s="38" customFormat="1" ht="13.5" customHeight="1">
      <c r="A3" s="35" t="s">
        <v>24</v>
      </c>
      <c r="B3" s="36" t="s">
        <v>37</v>
      </c>
      <c r="C3" s="37" t="s">
        <v>38</v>
      </c>
    </row>
    <row r="4" spans="1:3" s="38" customFormat="1" ht="27.75" customHeight="1">
      <c r="A4" s="39"/>
      <c r="B4" s="40" t="s">
        <v>39</v>
      </c>
      <c r="C4" s="41" t="s">
        <v>40</v>
      </c>
    </row>
    <row r="5" spans="1:3" s="45" customFormat="1" ht="12.75">
      <c r="A5" s="42"/>
      <c r="B5" s="43"/>
      <c r="C5" s="44"/>
    </row>
    <row r="6" spans="1:9" ht="12.75">
      <c r="A6" s="11">
        <v>1950</v>
      </c>
      <c r="B6" s="46">
        <v>7.04221266295</v>
      </c>
      <c r="C6" s="14">
        <v>2651.7797507559944</v>
      </c>
      <c r="E6" s="47"/>
      <c r="F6" s="48"/>
      <c r="H6" s="47"/>
      <c r="I6" s="26"/>
    </row>
    <row r="7" spans="1:9" ht="12.75">
      <c r="A7" s="11">
        <v>1951</v>
      </c>
      <c r="B7" s="46">
        <v>7.50969187046</v>
      </c>
      <c r="C7" s="14">
        <v>2779.4000634486983</v>
      </c>
      <c r="E7" s="47"/>
      <c r="F7" s="48"/>
      <c r="H7" s="47"/>
      <c r="I7" s="26"/>
    </row>
    <row r="8" spans="1:9" ht="12.75">
      <c r="A8" s="11">
        <v>1952</v>
      </c>
      <c r="B8" s="46">
        <v>7.8421633455699995</v>
      </c>
      <c r="C8" s="14">
        <v>2850.840564706215</v>
      </c>
      <c r="E8" s="47"/>
      <c r="F8" s="48"/>
      <c r="H8" s="47"/>
      <c r="I8" s="26"/>
    </row>
    <row r="9" spans="1:9" ht="12.75">
      <c r="A9" s="11">
        <v>1953</v>
      </c>
      <c r="B9" s="46">
        <v>8.24836427434</v>
      </c>
      <c r="C9" s="14">
        <v>2944.4439101277494</v>
      </c>
      <c r="E9" s="47"/>
      <c r="F9" s="48"/>
      <c r="H9" s="47"/>
      <c r="I9" s="26"/>
    </row>
    <row r="10" spans="1:9" ht="12.75">
      <c r="A10" s="11">
        <v>1954</v>
      </c>
      <c r="B10" s="46">
        <v>8.525750036329999</v>
      </c>
      <c r="C10" s="14">
        <v>2986.778250210532</v>
      </c>
      <c r="E10" s="47"/>
      <c r="F10" s="48"/>
      <c r="H10" s="47"/>
      <c r="I10" s="26"/>
    </row>
    <row r="11" spans="1:9" ht="12.75">
      <c r="A11" s="11">
        <v>1955</v>
      </c>
      <c r="B11" s="46">
        <v>9.065950328729999</v>
      </c>
      <c r="C11" s="14">
        <v>3116.7663702615027</v>
      </c>
      <c r="E11" s="47"/>
      <c r="F11" s="48"/>
      <c r="H11" s="47"/>
      <c r="I11" s="26"/>
    </row>
    <row r="12" spans="1:9" ht="12.75">
      <c r="A12" s="11">
        <v>1956</v>
      </c>
      <c r="B12" s="46">
        <v>9.439570889280002</v>
      </c>
      <c r="C12" s="14">
        <v>3184.4802387550058</v>
      </c>
      <c r="E12" s="47"/>
      <c r="F12" s="48"/>
      <c r="H12" s="47"/>
      <c r="I12" s="26"/>
    </row>
    <row r="13" spans="1:9" ht="12.75">
      <c r="A13" s="11">
        <v>1957</v>
      </c>
      <c r="B13" s="46">
        <v>9.81223618537</v>
      </c>
      <c r="C13" s="14">
        <v>3245.20763379411</v>
      </c>
      <c r="E13" s="47"/>
      <c r="F13" s="48"/>
      <c r="H13" s="47"/>
      <c r="I13" s="26"/>
    </row>
    <row r="14" spans="1:9" ht="12.75">
      <c r="A14" s="11">
        <v>1958</v>
      </c>
      <c r="B14" s="46">
        <v>10.063007202899998</v>
      </c>
      <c r="C14" s="14">
        <v>3262.1328320698444</v>
      </c>
      <c r="E14" s="47"/>
      <c r="F14" s="48"/>
      <c r="H14" s="47"/>
      <c r="I14" s="26"/>
    </row>
    <row r="15" spans="1:9" ht="12.75">
      <c r="A15" s="11">
        <v>1959</v>
      </c>
      <c r="B15" s="46">
        <v>10.60221060899</v>
      </c>
      <c r="C15" s="14">
        <v>3372.868988178197</v>
      </c>
      <c r="E15" s="47"/>
      <c r="F15" s="48"/>
      <c r="H15" s="47"/>
      <c r="I15" s="26"/>
    </row>
    <row r="16" spans="1:9" ht="12.75">
      <c r="A16" s="11">
        <v>1960</v>
      </c>
      <c r="B16" s="46">
        <v>11.14128988205</v>
      </c>
      <c r="C16" s="14">
        <v>3491.399671838002</v>
      </c>
      <c r="E16" s="47"/>
      <c r="F16" s="48"/>
      <c r="H16" s="47"/>
      <c r="I16" s="26"/>
    </row>
    <row r="17" spans="1:9" ht="12.75">
      <c r="A17" s="11">
        <v>1961</v>
      </c>
      <c r="B17" s="46">
        <v>11.57200095233</v>
      </c>
      <c r="C17" s="14">
        <v>3578.424901604116</v>
      </c>
      <c r="E17" s="47"/>
      <c r="F17" s="48"/>
      <c r="H17" s="47"/>
      <c r="I17" s="26"/>
    </row>
    <row r="18" spans="1:9" ht="12.75">
      <c r="A18" s="11">
        <v>1962</v>
      </c>
      <c r="B18" s="46">
        <v>12.17119341332</v>
      </c>
      <c r="C18" s="14">
        <v>3700.430697042516</v>
      </c>
      <c r="E18" s="47"/>
      <c r="F18" s="48"/>
      <c r="H18" s="47"/>
      <c r="I18" s="26"/>
    </row>
    <row r="19" spans="1:9" ht="12.75">
      <c r="A19" s="11">
        <v>1963</v>
      </c>
      <c r="B19" s="46">
        <v>12.79403364264</v>
      </c>
      <c r="C19" s="14">
        <v>3812.2520863483956</v>
      </c>
      <c r="E19" s="47"/>
      <c r="F19" s="48"/>
      <c r="H19" s="47"/>
      <c r="I19" s="26"/>
    </row>
    <row r="20" spans="1:9" ht="12.75">
      <c r="A20" s="11">
        <v>1964</v>
      </c>
      <c r="B20" s="46">
        <v>13.65498966037</v>
      </c>
      <c r="C20" s="14">
        <v>3990.2038610962245</v>
      </c>
      <c r="E20" s="47"/>
      <c r="F20" s="48"/>
      <c r="H20" s="47"/>
      <c r="I20" s="26"/>
    </row>
    <row r="21" spans="1:9" ht="12.75">
      <c r="A21" s="11">
        <v>1965</v>
      </c>
      <c r="B21" s="46">
        <v>14.37567017273</v>
      </c>
      <c r="C21" s="14">
        <v>4119.89107173464</v>
      </c>
      <c r="E21" s="47"/>
      <c r="F21" s="48"/>
      <c r="H21" s="47"/>
      <c r="I21" s="26"/>
    </row>
    <row r="22" spans="1:9" ht="12.75">
      <c r="A22" s="11">
        <v>1966</v>
      </c>
      <c r="B22" s="46">
        <v>15.184749361680002</v>
      </c>
      <c r="C22" s="14">
        <v>4266.951373638968</v>
      </c>
      <c r="E22" s="47"/>
      <c r="F22" s="48"/>
      <c r="H22" s="47"/>
      <c r="I22" s="26"/>
    </row>
    <row r="23" spans="1:9" ht="12.75">
      <c r="A23" s="11">
        <v>1967</v>
      </c>
      <c r="B23" s="46">
        <v>15.755339215420003</v>
      </c>
      <c r="C23" s="14">
        <v>4342.6981909337</v>
      </c>
      <c r="E23" s="47"/>
      <c r="F23" s="48"/>
      <c r="H23" s="47"/>
      <c r="I23" s="26"/>
    </row>
    <row r="24" spans="1:9" ht="12.75">
      <c r="A24" s="11">
        <v>1968</v>
      </c>
      <c r="B24" s="46">
        <v>16.656856968059998</v>
      </c>
      <c r="C24" s="14">
        <v>4502.4906816653365</v>
      </c>
      <c r="E24" s="47"/>
      <c r="F24" s="48"/>
      <c r="H24" s="47"/>
      <c r="I24" s="26"/>
    </row>
    <row r="25" spans="1:9" ht="12.75">
      <c r="A25" s="11">
        <v>1969</v>
      </c>
      <c r="B25" s="46">
        <v>17.648132278619997</v>
      </c>
      <c r="C25" s="14">
        <v>4679.091050978109</v>
      </c>
      <c r="E25" s="47"/>
      <c r="F25" s="48"/>
      <c r="H25" s="47"/>
      <c r="I25" s="26"/>
    </row>
    <row r="26" spans="1:9" ht="12.75">
      <c r="A26" s="11">
        <v>1970</v>
      </c>
      <c r="B26" s="46">
        <v>18.502985464619996</v>
      </c>
      <c r="C26" s="14">
        <v>4810.31753679187</v>
      </c>
      <c r="E26" s="47"/>
      <c r="F26" s="48"/>
      <c r="H26" s="47"/>
      <c r="I26" s="26"/>
    </row>
    <row r="27" spans="1:9" ht="12.75">
      <c r="A27" s="11">
        <v>1971</v>
      </c>
      <c r="B27" s="46">
        <v>19.3104539331</v>
      </c>
      <c r="C27" s="14">
        <v>4920.003796711567</v>
      </c>
      <c r="E27" s="47"/>
      <c r="F27" s="48"/>
      <c r="H27" s="47"/>
      <c r="I27" s="26"/>
    </row>
    <row r="28" spans="1:9" ht="12.75">
      <c r="A28" s="11">
        <v>1972</v>
      </c>
      <c r="B28" s="46">
        <v>20.354000300229995</v>
      </c>
      <c r="C28" s="14">
        <v>5086.798564209875</v>
      </c>
      <c r="E28" s="47"/>
      <c r="F28" s="48"/>
      <c r="H28" s="47"/>
      <c r="I28" s="26"/>
    </row>
    <row r="29" spans="1:9" ht="12.75">
      <c r="A29" s="11">
        <v>1973</v>
      </c>
      <c r="B29" s="46">
        <v>21.68796576213</v>
      </c>
      <c r="C29" s="14">
        <v>5319.2686116062705</v>
      </c>
      <c r="E29" s="47"/>
      <c r="F29" s="48"/>
      <c r="H29" s="47"/>
      <c r="I29" s="26"/>
    </row>
    <row r="30" spans="1:9" ht="12.75">
      <c r="A30" s="11">
        <v>1974</v>
      </c>
      <c r="B30" s="46">
        <v>22.14850322887</v>
      </c>
      <c r="C30" s="14">
        <v>5334.22000385494</v>
      </c>
      <c r="E30" s="47"/>
      <c r="F30" s="48"/>
      <c r="H30" s="47"/>
      <c r="I30" s="26"/>
    </row>
    <row r="31" spans="1:9" ht="12.75">
      <c r="A31" s="11">
        <v>1975</v>
      </c>
      <c r="B31" s="46">
        <v>22.457900814329996</v>
      </c>
      <c r="C31" s="14">
        <v>5315.803884992451</v>
      </c>
      <c r="E31" s="47"/>
      <c r="F31" s="48"/>
      <c r="H31" s="47"/>
      <c r="I31" s="26"/>
    </row>
    <row r="32" spans="1:9" ht="12.75">
      <c r="A32" s="11">
        <v>1976</v>
      </c>
      <c r="B32" s="46">
        <v>23.602936730899998</v>
      </c>
      <c r="C32" s="14">
        <v>5495.211416875529</v>
      </c>
      <c r="E32" s="47"/>
      <c r="F32" s="48"/>
      <c r="H32" s="47"/>
      <c r="I32" s="26"/>
    </row>
    <row r="33" spans="1:9" ht="12.75">
      <c r="A33" s="11">
        <v>1977</v>
      </c>
      <c r="B33" s="46">
        <v>24.53937776245</v>
      </c>
      <c r="C33" s="14">
        <v>5619.422367956038</v>
      </c>
      <c r="E33" s="47"/>
      <c r="F33" s="48"/>
      <c r="H33" s="47"/>
      <c r="I33" s="26"/>
    </row>
    <row r="34" spans="1:9" ht="12.75">
      <c r="A34" s="11">
        <v>1978</v>
      </c>
      <c r="B34" s="46">
        <v>25.62954546251</v>
      </c>
      <c r="C34" s="14">
        <v>5773.718037465823</v>
      </c>
      <c r="E34" s="47"/>
      <c r="F34" s="48"/>
      <c r="H34" s="47"/>
      <c r="I34" s="26"/>
    </row>
    <row r="35" spans="1:9" ht="12.75">
      <c r="A35" s="11">
        <v>1979</v>
      </c>
      <c r="B35" s="46">
        <v>26.66686182688</v>
      </c>
      <c r="C35" s="14">
        <v>5906.727886072455</v>
      </c>
      <c r="E35" s="47"/>
      <c r="F35" s="48"/>
      <c r="H35" s="47"/>
      <c r="I35" s="26"/>
    </row>
    <row r="36" spans="1:9" ht="12.75">
      <c r="A36" s="11">
        <v>1980</v>
      </c>
      <c r="B36" s="46">
        <v>27.191549122529995</v>
      </c>
      <c r="C36" s="14">
        <v>5936.0280918293865</v>
      </c>
      <c r="E36" s="47"/>
      <c r="F36" s="48"/>
      <c r="H36" s="47"/>
      <c r="I36" s="26"/>
    </row>
    <row r="37" spans="1:9" ht="12.75">
      <c r="A37" s="11">
        <v>1981</v>
      </c>
      <c r="B37" s="46">
        <v>27.67287150829</v>
      </c>
      <c r="C37" s="14">
        <v>5929.448624923013</v>
      </c>
      <c r="E37" s="47"/>
      <c r="F37" s="48"/>
      <c r="H37" s="47"/>
      <c r="I37" s="26"/>
    </row>
    <row r="38" spans="1:9" ht="12.75">
      <c r="A38" s="11">
        <v>1982</v>
      </c>
      <c r="B38" s="46">
        <v>27.893659709679998</v>
      </c>
      <c r="C38" s="14">
        <v>5884.77838389961</v>
      </c>
      <c r="E38" s="47"/>
      <c r="F38" s="48"/>
      <c r="H38" s="47"/>
      <c r="I38" s="26"/>
    </row>
    <row r="39" spans="1:9" ht="12.75">
      <c r="A39" s="11">
        <v>1983</v>
      </c>
      <c r="B39" s="46">
        <v>28.596753977850003</v>
      </c>
      <c r="C39" s="14">
        <v>5922.962122271176</v>
      </c>
      <c r="E39" s="47"/>
      <c r="F39" s="48"/>
      <c r="H39" s="47"/>
      <c r="I39" s="26"/>
    </row>
    <row r="40" spans="1:9" ht="12.75">
      <c r="A40" s="11">
        <v>1984</v>
      </c>
      <c r="B40" s="46">
        <v>29.945617968909993</v>
      </c>
      <c r="C40" s="14">
        <v>6102.4663508122885</v>
      </c>
      <c r="E40" s="47"/>
      <c r="F40" s="48"/>
      <c r="H40" s="47"/>
      <c r="I40" s="26"/>
    </row>
    <row r="41" spans="1:9" ht="12.75">
      <c r="A41" s="11">
        <v>1985</v>
      </c>
      <c r="B41" s="46">
        <v>30.983811427999996</v>
      </c>
      <c r="C41" s="14">
        <v>6212.765519672353</v>
      </c>
      <c r="E41" s="47"/>
      <c r="F41" s="48"/>
      <c r="H41" s="47"/>
      <c r="I41" s="26"/>
    </row>
    <row r="42" spans="1:9" ht="12.75">
      <c r="A42" s="11">
        <v>1986</v>
      </c>
      <c r="B42" s="46">
        <v>31.99716168985</v>
      </c>
      <c r="C42" s="14">
        <v>6311.773906910082</v>
      </c>
      <c r="E42" s="47"/>
      <c r="F42" s="48"/>
      <c r="H42" s="47"/>
      <c r="I42" s="26"/>
    </row>
    <row r="43" spans="1:9" ht="12.75">
      <c r="A43" s="11">
        <v>1987</v>
      </c>
      <c r="B43" s="46">
        <v>33.24356560180999</v>
      </c>
      <c r="C43" s="14">
        <v>6449.9996065146115</v>
      </c>
      <c r="E43" s="47"/>
      <c r="F43" s="48"/>
      <c r="H43" s="47"/>
      <c r="I43" s="26"/>
    </row>
    <row r="44" spans="1:9" ht="12.75">
      <c r="A44" s="11">
        <v>1988</v>
      </c>
      <c r="B44" s="46">
        <v>34.67596599085</v>
      </c>
      <c r="C44" s="14">
        <v>6618.302530807968</v>
      </c>
      <c r="E44" s="47"/>
      <c r="F44" s="48"/>
      <c r="H44" s="47"/>
      <c r="I44" s="26"/>
    </row>
    <row r="45" spans="1:9" ht="12.75">
      <c r="A45" s="11">
        <v>1989</v>
      </c>
      <c r="B45" s="46">
        <v>39.92069559096</v>
      </c>
      <c r="C45" s="14">
        <v>7389.493855038997</v>
      </c>
      <c r="E45" s="47"/>
      <c r="F45" s="48"/>
      <c r="H45" s="47"/>
      <c r="I45" s="26"/>
    </row>
    <row r="46" spans="1:9" ht="12.75">
      <c r="A46" s="11">
        <v>1990</v>
      </c>
      <c r="B46" s="46">
        <v>40.77622884742001</v>
      </c>
      <c r="C46" s="14">
        <v>7425.992498500291</v>
      </c>
      <c r="E46" s="47"/>
      <c r="F46" s="48"/>
      <c r="H46" s="47"/>
      <c r="I46" s="26"/>
    </row>
    <row r="47" spans="1:9" ht="12.75">
      <c r="A47" s="11">
        <v>1991</v>
      </c>
      <c r="B47" s="46">
        <v>41.161982544570016</v>
      </c>
      <c r="C47" s="14">
        <v>7388.195249021462</v>
      </c>
      <c r="E47" s="47"/>
      <c r="F47" s="48"/>
      <c r="H47" s="47"/>
      <c r="I47" s="26"/>
    </row>
    <row r="48" spans="1:9" ht="12.75">
      <c r="A48" s="11">
        <v>1992</v>
      </c>
      <c r="B48" s="46">
        <v>41.79428707870999</v>
      </c>
      <c r="C48" s="14">
        <v>7395.514914140249</v>
      </c>
      <c r="E48" s="47"/>
      <c r="F48" s="48"/>
      <c r="H48" s="47"/>
      <c r="I48" s="26"/>
    </row>
    <row r="49" spans="1:9" ht="12.75">
      <c r="A49" s="11">
        <v>1993</v>
      </c>
      <c r="B49" s="46">
        <v>42.498548599399996</v>
      </c>
      <c r="C49" s="14">
        <v>7419.74486977025</v>
      </c>
      <c r="E49" s="47"/>
      <c r="F49" s="48"/>
      <c r="H49" s="47"/>
      <c r="I49" s="26"/>
    </row>
    <row r="50" spans="1:9" ht="12.75">
      <c r="A50" s="11">
        <v>1994</v>
      </c>
      <c r="B50" s="46">
        <v>43.768876839099995</v>
      </c>
      <c r="C50" s="14">
        <v>7541.1069738144</v>
      </c>
      <c r="E50" s="47"/>
      <c r="F50" s="48"/>
      <c r="H50" s="47"/>
      <c r="I50" s="26"/>
    </row>
    <row r="51" spans="1:9" ht="12.75">
      <c r="A51" s="11">
        <v>1995</v>
      </c>
      <c r="B51" s="46">
        <v>45.30285235906</v>
      </c>
      <c r="C51" s="14">
        <v>7703.642749033658</v>
      </c>
      <c r="E51" s="47"/>
      <c r="F51" s="48"/>
      <c r="H51" s="47"/>
      <c r="I51" s="26"/>
    </row>
    <row r="52" spans="1:9" ht="12.75">
      <c r="A52" s="11">
        <v>1996</v>
      </c>
      <c r="B52" s="46">
        <v>46.752682601729994</v>
      </c>
      <c r="C52" s="14">
        <v>7849.610751972133</v>
      </c>
      <c r="E52" s="47"/>
      <c r="F52" s="48"/>
      <c r="H52" s="47"/>
      <c r="I52" s="26"/>
    </row>
    <row r="53" spans="1:9" ht="12.75">
      <c r="A53" s="11">
        <v>1997</v>
      </c>
      <c r="B53" s="46">
        <v>48.50381589631999</v>
      </c>
      <c r="C53" s="14">
        <v>8041.928195238692</v>
      </c>
      <c r="E53" s="47"/>
      <c r="F53" s="48"/>
      <c r="H53" s="47"/>
      <c r="I53" s="26"/>
    </row>
    <row r="54" spans="1:9" ht="12.75">
      <c r="A54" s="11">
        <v>1998</v>
      </c>
      <c r="B54" s="46">
        <v>49.4291615561</v>
      </c>
      <c r="C54" s="14">
        <v>8094.503392011571</v>
      </c>
      <c r="E54" s="47"/>
      <c r="F54" s="48"/>
      <c r="H54" s="47"/>
      <c r="I54" s="26"/>
    </row>
    <row r="55" spans="1:9" ht="12.75">
      <c r="A55" s="11">
        <v>1999</v>
      </c>
      <c r="B55" s="46">
        <v>51.15641098993</v>
      </c>
      <c r="C55" s="14">
        <v>8388.476841943475</v>
      </c>
      <c r="E55" s="47"/>
      <c r="F55" s="48"/>
      <c r="H55" s="47"/>
      <c r="I55" s="26"/>
    </row>
    <row r="56" spans="1:9" ht="12.75">
      <c r="A56" s="11">
        <v>2000</v>
      </c>
      <c r="B56" s="46">
        <v>53.618996448059995</v>
      </c>
      <c r="C56" s="14">
        <v>8686.869032047985</v>
      </c>
      <c r="E56" s="47"/>
      <c r="F56" s="48"/>
      <c r="H56" s="47"/>
      <c r="I56" s="26"/>
    </row>
    <row r="57" spans="1:9" ht="12.75">
      <c r="A57" s="11">
        <v>2001</v>
      </c>
      <c r="B57" s="46">
        <v>54.99483931008</v>
      </c>
      <c r="C57" s="14">
        <v>8803.784376187052</v>
      </c>
      <c r="E57" s="47"/>
      <c r="F57" s="48"/>
      <c r="H57" s="47"/>
      <c r="I57" s="26"/>
    </row>
    <row r="58" spans="1:9" ht="12.75">
      <c r="A58" s="11">
        <v>2002</v>
      </c>
      <c r="B58" s="46">
        <v>56.70450028689</v>
      </c>
      <c r="C58" s="14">
        <v>8973.200973105962</v>
      </c>
      <c r="E58" s="47"/>
      <c r="F58" s="48"/>
      <c r="H58" s="47"/>
      <c r="I58" s="26"/>
    </row>
    <row r="59" spans="1:9" ht="12.75">
      <c r="A59" s="11">
        <v>2003</v>
      </c>
      <c r="B59" s="46">
        <v>59.030379452350004</v>
      </c>
      <c r="C59" s="14">
        <v>9236.97343409835</v>
      </c>
      <c r="E59" s="47"/>
      <c r="F59" s="48"/>
      <c r="H59" s="47"/>
      <c r="I59" s="26"/>
    </row>
    <row r="60" spans="1:9" ht="12.75">
      <c r="A60" s="11">
        <v>2004</v>
      </c>
      <c r="B60" s="46">
        <v>61.95621635297</v>
      </c>
      <c r="C60" s="14">
        <v>9602.18877752217</v>
      </c>
      <c r="E60" s="47"/>
      <c r="F60" s="48"/>
      <c r="H60" s="47"/>
      <c r="I60" s="26"/>
    </row>
    <row r="61" spans="1:9" ht="12.75">
      <c r="A61" s="16">
        <v>2005</v>
      </c>
      <c r="B61" s="46">
        <v>64.74277557288</v>
      </c>
      <c r="C61" s="14">
        <v>9906.52139870029</v>
      </c>
      <c r="E61" s="49"/>
      <c r="F61" s="48"/>
      <c r="H61" s="47"/>
      <c r="I61" s="26"/>
    </row>
    <row r="62" spans="1:9" ht="12.75">
      <c r="A62" s="16">
        <v>2006</v>
      </c>
      <c r="B62" s="46">
        <v>68.05738579852</v>
      </c>
      <c r="C62" s="14">
        <v>10297.880969140893</v>
      </c>
      <c r="E62" s="49"/>
      <c r="F62" s="48"/>
      <c r="H62" s="47"/>
      <c r="I62" s="26"/>
    </row>
    <row r="63" spans="1:9" ht="12.75">
      <c r="A63" s="16">
        <v>2007</v>
      </c>
      <c r="B63" s="46">
        <v>71.58297812657</v>
      </c>
      <c r="C63" s="14">
        <v>10711.057347359676</v>
      </c>
      <c r="E63" s="49"/>
      <c r="F63" s="48"/>
      <c r="H63" s="47"/>
      <c r="I63" s="26"/>
    </row>
    <row r="64" spans="1:9" ht="12.75">
      <c r="A64" s="16">
        <v>2008</v>
      </c>
      <c r="B64" s="46">
        <v>73.69122533776998</v>
      </c>
      <c r="C64" s="14">
        <v>10906.671436773666</v>
      </c>
      <c r="E64" s="49"/>
      <c r="F64" s="48"/>
      <c r="H64" s="47"/>
      <c r="I64" s="26"/>
    </row>
    <row r="65" spans="1:9" ht="12.75">
      <c r="A65" s="9">
        <v>2009</v>
      </c>
      <c r="B65" s="50">
        <v>73.24323196674001</v>
      </c>
      <c r="C65" s="17">
        <v>10728.369349601206</v>
      </c>
      <c r="E65" s="47"/>
      <c r="F65" s="48"/>
      <c r="H65" s="47"/>
      <c r="I65" s="26"/>
    </row>
    <row r="67" spans="1:31" s="20" customFormat="1" ht="26.25" customHeight="1">
      <c r="A67" s="101" t="s">
        <v>73</v>
      </c>
      <c r="B67" s="101"/>
      <c r="C67" s="101"/>
      <c r="D67" s="101"/>
      <c r="E67" s="101"/>
      <c r="F67" s="51"/>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row>
    <row r="68" spans="1:31" s="20" customFormat="1" ht="12.75">
      <c r="A68" s="53"/>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row>
    <row r="69" spans="1:5" ht="66.75" customHeight="1">
      <c r="A69" s="98" t="s">
        <v>76</v>
      </c>
      <c r="B69" s="98"/>
      <c r="C69" s="98"/>
      <c r="D69" s="98"/>
      <c r="E69" s="98"/>
    </row>
  </sheetData>
  <sheetProtection/>
  <mergeCells count="2">
    <mergeCell ref="A67:E67"/>
    <mergeCell ref="A69:E69"/>
  </mergeCells>
  <printOptions/>
  <pageMargins left="0.75" right="0.75" top="1" bottom="1" header="0.5" footer="0.5"/>
  <pageSetup horizontalDpi="600" verticalDpi="600" orientation="portrait" scale="69" r:id="rId1"/>
</worksheet>
</file>

<file path=xl/worksheets/sheet6.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02" t="s">
        <v>13</v>
      </c>
      <c r="B1" s="103"/>
      <c r="C1" s="103"/>
      <c r="D1" s="103"/>
      <c r="E1" s="103"/>
      <c r="F1" s="103"/>
      <c r="G1" s="103"/>
      <c r="H1" s="103"/>
      <c r="I1" s="55"/>
      <c r="J1" s="55"/>
    </row>
    <row r="3" spans="1:4" ht="12.75">
      <c r="A3" s="9" t="s">
        <v>24</v>
      </c>
      <c r="B3" s="10" t="s">
        <v>41</v>
      </c>
      <c r="C3" s="10" t="s">
        <v>42</v>
      </c>
      <c r="D3" s="10" t="s">
        <v>43</v>
      </c>
    </row>
    <row r="4" spans="1:4" ht="12.75">
      <c r="A4" s="11"/>
      <c r="B4" s="105" t="s">
        <v>44</v>
      </c>
      <c r="C4" s="105"/>
      <c r="D4" s="105"/>
    </row>
    <row r="5" ht="12.75">
      <c r="A5" s="11"/>
    </row>
    <row r="6" spans="1:4" ht="12.75">
      <c r="A6" s="11">
        <v>1998</v>
      </c>
      <c r="B6" s="15">
        <v>22.9345699116013</v>
      </c>
      <c r="C6" s="15">
        <v>0.7261077205178028</v>
      </c>
      <c r="D6" s="15">
        <v>1.0567475847724348</v>
      </c>
    </row>
    <row r="7" spans="1:4" ht="12.75">
      <c r="A7" s="11">
        <v>1999</v>
      </c>
      <c r="B7" s="15">
        <v>20.441778402830593</v>
      </c>
      <c r="C7" s="15">
        <v>0.6888337184105162</v>
      </c>
      <c r="D7" s="15">
        <v>0.977761194743816</v>
      </c>
    </row>
    <row r="8" spans="1:4" ht="12.75">
      <c r="A8" s="11">
        <v>2000</v>
      </c>
      <c r="B8" s="15">
        <v>19.78854586697021</v>
      </c>
      <c r="C8" s="15">
        <v>0.6372288263358515</v>
      </c>
      <c r="D8" s="15">
        <v>0.9409598672623691</v>
      </c>
    </row>
    <row r="9" spans="1:4" ht="12.75">
      <c r="A9" s="11">
        <v>2001</v>
      </c>
      <c r="B9" s="15">
        <v>17.840581238457567</v>
      </c>
      <c r="C9" s="15">
        <v>0.6052764641146903</v>
      </c>
      <c r="D9" s="15">
        <v>0.9746343600184948</v>
      </c>
    </row>
    <row r="10" spans="1:4" ht="12.75">
      <c r="A10" s="11">
        <v>2002</v>
      </c>
      <c r="B10" s="15">
        <v>18.14911941303756</v>
      </c>
      <c r="C10" s="15">
        <v>0.7684536348394307</v>
      </c>
      <c r="D10" s="15">
        <v>1.3168202379758203</v>
      </c>
    </row>
    <row r="11" spans="1:4" ht="12.75">
      <c r="A11" s="11">
        <v>2003</v>
      </c>
      <c r="B11" s="15">
        <v>17.826260461466124</v>
      </c>
      <c r="C11" s="15">
        <v>0.621602003532638</v>
      </c>
      <c r="D11" s="15">
        <v>1.5112087335526134</v>
      </c>
    </row>
    <row r="12" spans="1:4" ht="12.75">
      <c r="A12" s="11">
        <v>2004</v>
      </c>
      <c r="B12" s="15">
        <v>19.937187275343465</v>
      </c>
      <c r="C12" s="15">
        <v>0.7861529304322571</v>
      </c>
      <c r="D12" s="15">
        <v>1.8775350643642694</v>
      </c>
    </row>
    <row r="13" spans="1:4" ht="12.75">
      <c r="A13" s="11">
        <v>2005</v>
      </c>
      <c r="B13" s="15">
        <v>19.756797210941237</v>
      </c>
      <c r="C13" s="15">
        <v>0.757360845676063</v>
      </c>
      <c r="D13" s="15">
        <v>1.4913924390826565</v>
      </c>
    </row>
    <row r="14" spans="1:4" ht="12.75">
      <c r="A14" s="11">
        <v>2006</v>
      </c>
      <c r="B14" s="15">
        <v>17.60770139799558</v>
      </c>
      <c r="C14" s="15">
        <v>0.8758986368588919</v>
      </c>
      <c r="D14" s="15">
        <v>1.5898392013429055</v>
      </c>
    </row>
    <row r="15" spans="1:4" ht="12.75">
      <c r="A15" s="11">
        <v>2007</v>
      </c>
      <c r="B15" s="15">
        <v>15.619165996590064</v>
      </c>
      <c r="C15" s="15">
        <v>0.8595444371873949</v>
      </c>
      <c r="D15" s="15">
        <v>1.6386188123422327</v>
      </c>
    </row>
    <row r="16" spans="1:4" ht="12.75">
      <c r="A16" s="11">
        <v>2008</v>
      </c>
      <c r="B16" s="15">
        <v>13.137576833627406</v>
      </c>
      <c r="C16" s="15">
        <v>0.6832369404145687</v>
      </c>
      <c r="D16" s="15">
        <v>1.846587570866191</v>
      </c>
    </row>
    <row r="17" spans="1:4" ht="12.75">
      <c r="A17" s="9">
        <v>2009</v>
      </c>
      <c r="B17" s="18">
        <v>12.923555807594061</v>
      </c>
      <c r="C17" s="18">
        <v>0.7788515706763899</v>
      </c>
      <c r="D17" s="18">
        <v>1.8840478029959278</v>
      </c>
    </row>
    <row r="18" spans="1:4" ht="12.75">
      <c r="A18" s="16"/>
      <c r="B18" s="56"/>
      <c r="C18" s="56"/>
      <c r="D18" s="56"/>
    </row>
    <row r="19" spans="1:9" ht="12.75" customHeight="1">
      <c r="A19" s="103" t="s">
        <v>45</v>
      </c>
      <c r="B19" s="103"/>
      <c r="C19" s="103"/>
      <c r="D19" s="103"/>
      <c r="E19" s="103"/>
      <c r="F19" s="103"/>
      <c r="G19" s="103"/>
      <c r="H19" s="103"/>
      <c r="I19" s="103"/>
    </row>
    <row r="20" spans="1:9" ht="12.75">
      <c r="A20" s="103"/>
      <c r="B20" s="103"/>
      <c r="C20" s="103"/>
      <c r="D20" s="103"/>
      <c r="E20" s="103"/>
      <c r="F20" s="103"/>
      <c r="G20" s="103"/>
      <c r="H20" s="103"/>
      <c r="I20" s="103"/>
    </row>
    <row r="22" spans="1:8" ht="12.75" customHeight="1">
      <c r="A22" s="103" t="s">
        <v>74</v>
      </c>
      <c r="B22" s="103"/>
      <c r="C22" s="103"/>
      <c r="D22" s="103"/>
      <c r="E22" s="103"/>
      <c r="F22" s="103"/>
      <c r="G22" s="103"/>
      <c r="H22" s="103"/>
    </row>
    <row r="23" spans="1:8" ht="12.75">
      <c r="A23" s="103"/>
      <c r="B23" s="103"/>
      <c r="C23" s="103"/>
      <c r="D23" s="103"/>
      <c r="E23" s="103"/>
      <c r="F23" s="103"/>
      <c r="G23" s="103"/>
      <c r="H23" s="103"/>
    </row>
    <row r="24" spans="1:8" ht="12.75">
      <c r="A24" s="103"/>
      <c r="B24" s="103"/>
      <c r="C24" s="103"/>
      <c r="D24" s="103"/>
      <c r="E24" s="103"/>
      <c r="F24" s="103"/>
      <c r="G24" s="103"/>
      <c r="H24" s="103"/>
    </row>
    <row r="26" spans="1:8" ht="12.75" customHeight="1">
      <c r="A26" s="103" t="s">
        <v>76</v>
      </c>
      <c r="B26" s="104"/>
      <c r="C26" s="104"/>
      <c r="D26" s="104"/>
      <c r="E26" s="104"/>
      <c r="F26" s="104"/>
      <c r="G26" s="104"/>
      <c r="H26" s="104"/>
    </row>
    <row r="27" spans="1:8" ht="12.75">
      <c r="A27" s="104"/>
      <c r="B27" s="104"/>
      <c r="C27" s="104"/>
      <c r="D27" s="104"/>
      <c r="E27" s="104"/>
      <c r="F27" s="104"/>
      <c r="G27" s="104"/>
      <c r="H27" s="104"/>
    </row>
    <row r="28" spans="1:8" ht="12.75">
      <c r="A28" s="104"/>
      <c r="B28" s="104"/>
      <c r="C28" s="104"/>
      <c r="D28" s="104"/>
      <c r="E28" s="104"/>
      <c r="F28" s="104"/>
      <c r="G28" s="104"/>
      <c r="H28" s="104"/>
    </row>
    <row r="29" spans="1:8" ht="12.75">
      <c r="A29" s="104"/>
      <c r="B29" s="104"/>
      <c r="C29" s="104"/>
      <c r="D29" s="104"/>
      <c r="E29" s="104"/>
      <c r="F29" s="104"/>
      <c r="G29" s="104"/>
      <c r="H29" s="104"/>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02" t="s">
        <v>15</v>
      </c>
      <c r="B1" s="103"/>
      <c r="C1" s="103"/>
      <c r="D1" s="103"/>
      <c r="E1" s="103"/>
      <c r="F1" s="103"/>
      <c r="G1" s="103"/>
      <c r="H1" s="103"/>
      <c r="I1" s="55"/>
      <c r="J1" s="55"/>
    </row>
    <row r="3" spans="1:4" ht="12.75">
      <c r="A3" s="9" t="s">
        <v>24</v>
      </c>
      <c r="B3" s="10" t="s">
        <v>41</v>
      </c>
      <c r="C3" s="10" t="s">
        <v>42</v>
      </c>
      <c r="D3" s="10" t="s">
        <v>43</v>
      </c>
    </row>
    <row r="4" spans="1:4" ht="12.75">
      <c r="A4" s="11"/>
      <c r="B4" s="105" t="s">
        <v>44</v>
      </c>
      <c r="C4" s="105"/>
      <c r="D4" s="105"/>
    </row>
    <row r="5" ht="12.75">
      <c r="A5" s="11"/>
    </row>
    <row r="6" spans="1:4" ht="12.75">
      <c r="A6" s="11">
        <v>1990</v>
      </c>
      <c r="B6" s="15">
        <v>31.724471688982092</v>
      </c>
      <c r="C6" s="15">
        <v>7.106522557401732</v>
      </c>
      <c r="D6" s="15">
        <v>2.443404850244663</v>
      </c>
    </row>
    <row r="7" spans="1:4" ht="12.75">
      <c r="A7" s="11">
        <v>1991</v>
      </c>
      <c r="B7" s="15">
        <v>30.289894868978507</v>
      </c>
      <c r="C7" s="15">
        <v>7.725953240232231</v>
      </c>
      <c r="D7" s="15">
        <v>2.4242899733249645</v>
      </c>
    </row>
    <row r="8" spans="1:4" ht="12.75">
      <c r="A8" s="11">
        <v>1992</v>
      </c>
      <c r="B8" s="15">
        <v>29.93204834361527</v>
      </c>
      <c r="C8" s="15">
        <v>9.98071505740047</v>
      </c>
      <c r="D8" s="15">
        <v>2.5575266808695387</v>
      </c>
    </row>
    <row r="9" spans="1:4" ht="12.75">
      <c r="A9" s="11">
        <v>1993</v>
      </c>
      <c r="B9" s="15">
        <v>28.19886619980776</v>
      </c>
      <c r="C9" s="15">
        <v>10.714215657427568</v>
      </c>
      <c r="D9" s="15">
        <v>2.9296376939524116</v>
      </c>
    </row>
    <row r="10" spans="1:4" ht="12.75">
      <c r="A10" s="11">
        <v>1994</v>
      </c>
      <c r="B10" s="15">
        <v>26.916394063231053</v>
      </c>
      <c r="C10" s="15">
        <v>11.37751288597249</v>
      </c>
      <c r="D10" s="15">
        <v>2.871315000145604</v>
      </c>
    </row>
    <row r="11" spans="1:4" ht="12.75">
      <c r="A11" s="11">
        <v>1995</v>
      </c>
      <c r="B11" s="15">
        <v>25.276944271452567</v>
      </c>
      <c r="C11" s="15">
        <v>11.843024023854008</v>
      </c>
      <c r="D11" s="15">
        <v>2.9430636547207913</v>
      </c>
    </row>
    <row r="12" spans="1:4" ht="12.75">
      <c r="A12" s="11">
        <v>1996</v>
      </c>
      <c r="B12" s="15">
        <v>24.242649656891007</v>
      </c>
      <c r="C12" s="15">
        <v>11.829356740371562</v>
      </c>
      <c r="D12" s="15">
        <v>2.73929295371283</v>
      </c>
    </row>
    <row r="13" spans="1:4" ht="12.75">
      <c r="A13" s="11">
        <v>1997</v>
      </c>
      <c r="B13" s="15">
        <v>24.147238374726015</v>
      </c>
      <c r="C13" s="15">
        <v>12.216727351774361</v>
      </c>
      <c r="D13" s="15">
        <v>2.6991286705432675</v>
      </c>
    </row>
    <row r="14" spans="1:4" ht="12.75">
      <c r="A14" s="11">
        <v>1998</v>
      </c>
      <c r="B14" s="15">
        <v>23.640594745350228</v>
      </c>
      <c r="C14" s="15">
        <v>12.66054393974384</v>
      </c>
      <c r="D14" s="15">
        <v>2.771214893503633</v>
      </c>
    </row>
    <row r="15" spans="1:4" ht="12.75">
      <c r="A15" s="11">
        <v>1999</v>
      </c>
      <c r="B15" s="15">
        <v>23.23972602739726</v>
      </c>
      <c r="C15" s="15">
        <v>13.07876712328767</v>
      </c>
      <c r="D15" s="15">
        <v>2.7559931506849313</v>
      </c>
    </row>
    <row r="16" spans="1:4" ht="12.75">
      <c r="A16" s="11">
        <v>2000</v>
      </c>
      <c r="B16" s="15">
        <v>23.351942705689957</v>
      </c>
      <c r="C16" s="15">
        <v>13.484947354005042</v>
      </c>
      <c r="D16" s="15">
        <v>2.6995673925127486</v>
      </c>
    </row>
    <row r="17" spans="1:4" ht="12.75">
      <c r="A17" s="11">
        <v>2001</v>
      </c>
      <c r="B17" s="15">
        <v>24.86673926518584</v>
      </c>
      <c r="C17" s="15">
        <v>16.66111833424283</v>
      </c>
      <c r="D17" s="15">
        <v>3.8368129303819964</v>
      </c>
    </row>
    <row r="18" spans="1:4" ht="12.75">
      <c r="A18" s="11">
        <v>2002</v>
      </c>
      <c r="B18" s="15">
        <v>26.46722196826569</v>
      </c>
      <c r="C18" s="15">
        <v>17.743927749242072</v>
      </c>
      <c r="D18" s="15">
        <v>4.113041931350671</v>
      </c>
    </row>
    <row r="19" spans="1:4" ht="12.75">
      <c r="A19" s="11">
        <v>2003</v>
      </c>
      <c r="B19" s="15">
        <v>28.085848814313845</v>
      </c>
      <c r="C19" s="15">
        <v>18.3691875695574</v>
      </c>
      <c r="D19" s="15">
        <v>4.221585823131582</v>
      </c>
    </row>
    <row r="20" spans="1:4" ht="12.75">
      <c r="A20" s="11">
        <v>2004</v>
      </c>
      <c r="B20" s="15">
        <v>29.334869492619266</v>
      </c>
      <c r="C20" s="15">
        <v>18.176943013142935</v>
      </c>
      <c r="D20" s="15">
        <v>4.367229355965539</v>
      </c>
    </row>
    <row r="21" spans="1:4" ht="12.75">
      <c r="A21" s="11">
        <v>2005</v>
      </c>
      <c r="B21" s="15">
        <v>28.715803993410304</v>
      </c>
      <c r="C21" s="15">
        <v>17.24877377624358</v>
      </c>
      <c r="D21" s="15">
        <v>4.127599684881372</v>
      </c>
    </row>
    <row r="22" spans="1:4" ht="12.75">
      <c r="A22" s="11">
        <v>2006</v>
      </c>
      <c r="B22" s="15">
        <v>29.934142046723494</v>
      </c>
      <c r="C22" s="15">
        <v>16.807344674611418</v>
      </c>
      <c r="D22" s="15">
        <v>4.134797238914926</v>
      </c>
    </row>
    <row r="23" spans="1:4" ht="12.75">
      <c r="A23" s="11">
        <v>2007</v>
      </c>
      <c r="B23" s="15">
        <v>29.56542850725676</v>
      </c>
      <c r="C23" s="15">
        <v>16.38111637557621</v>
      </c>
      <c r="D23" s="15">
        <v>3.8397175370859586</v>
      </c>
    </row>
    <row r="24" spans="1:4" ht="12.75">
      <c r="A24" s="9">
        <v>2008</v>
      </c>
      <c r="B24" s="18">
        <v>29.911223806029664</v>
      </c>
      <c r="C24" s="18">
        <v>15.773183144197874</v>
      </c>
      <c r="D24" s="18">
        <v>3.8165702054125403</v>
      </c>
    </row>
    <row r="25" spans="1:4" ht="12.75">
      <c r="A25" s="16"/>
      <c r="B25" s="56"/>
      <c r="C25" s="56"/>
      <c r="D25" s="56"/>
    </row>
    <row r="26" spans="1:9" ht="12.75" customHeight="1">
      <c r="A26" s="103" t="s">
        <v>46</v>
      </c>
      <c r="B26" s="103"/>
      <c r="C26" s="103"/>
      <c r="D26" s="103"/>
      <c r="E26" s="103"/>
      <c r="F26" s="103"/>
      <c r="G26" s="103"/>
      <c r="H26" s="103"/>
      <c r="I26" s="103"/>
    </row>
    <row r="27" spans="1:9" ht="12.75">
      <c r="A27" s="103"/>
      <c r="B27" s="103"/>
      <c r="C27" s="103"/>
      <c r="D27" s="103"/>
      <c r="E27" s="103"/>
      <c r="F27" s="103"/>
      <c r="G27" s="103"/>
      <c r="H27" s="103"/>
      <c r="I27" s="103"/>
    </row>
    <row r="28" spans="1:9" ht="12.75">
      <c r="A28" s="103"/>
      <c r="B28" s="103"/>
      <c r="C28" s="103"/>
      <c r="D28" s="103"/>
      <c r="E28" s="103"/>
      <c r="F28" s="103"/>
      <c r="G28" s="103"/>
      <c r="H28" s="103"/>
      <c r="I28" s="103"/>
    </row>
    <row r="29" spans="1:9" ht="12.75">
      <c r="A29" s="103"/>
      <c r="B29" s="103"/>
      <c r="C29" s="103"/>
      <c r="D29" s="103"/>
      <c r="E29" s="103"/>
      <c r="F29" s="103"/>
      <c r="G29" s="103"/>
      <c r="H29" s="103"/>
      <c r="I29" s="103"/>
    </row>
    <row r="31" spans="1:8" ht="12.75" customHeight="1">
      <c r="A31" s="103" t="s">
        <v>74</v>
      </c>
      <c r="B31" s="103"/>
      <c r="C31" s="103"/>
      <c r="D31" s="103"/>
      <c r="E31" s="103"/>
      <c r="F31" s="103"/>
      <c r="G31" s="103"/>
      <c r="H31" s="103"/>
    </row>
    <row r="32" spans="1:8" ht="12.75">
      <c r="A32" s="103"/>
      <c r="B32" s="103"/>
      <c r="C32" s="103"/>
      <c r="D32" s="103"/>
      <c r="E32" s="103"/>
      <c r="F32" s="103"/>
      <c r="G32" s="103"/>
      <c r="H32" s="103"/>
    </row>
    <row r="33" spans="1:8" ht="12.75">
      <c r="A33" s="103"/>
      <c r="B33" s="103"/>
      <c r="C33" s="103"/>
      <c r="D33" s="103"/>
      <c r="E33" s="103"/>
      <c r="F33" s="103"/>
      <c r="G33" s="103"/>
      <c r="H33" s="103"/>
    </row>
    <row r="35" spans="1:8" ht="12.75" customHeight="1">
      <c r="A35" s="103" t="s">
        <v>76</v>
      </c>
      <c r="B35" s="104"/>
      <c r="C35" s="104"/>
      <c r="D35" s="104"/>
      <c r="E35" s="104"/>
      <c r="F35" s="104"/>
      <c r="G35" s="104"/>
      <c r="H35" s="104"/>
    </row>
    <row r="36" spans="1:8" ht="12.75">
      <c r="A36" s="104"/>
      <c r="B36" s="104"/>
      <c r="C36" s="104"/>
      <c r="D36" s="104"/>
      <c r="E36" s="104"/>
      <c r="F36" s="104"/>
      <c r="G36" s="104"/>
      <c r="H36" s="104"/>
    </row>
    <row r="37" spans="1:8" ht="12.75">
      <c r="A37" s="104"/>
      <c r="B37" s="104"/>
      <c r="C37" s="104"/>
      <c r="D37" s="104"/>
      <c r="E37" s="104"/>
      <c r="F37" s="104"/>
      <c r="G37" s="104"/>
      <c r="H37" s="104"/>
    </row>
    <row r="38" spans="1:8" ht="12.75">
      <c r="A38" s="104"/>
      <c r="B38" s="104"/>
      <c r="C38" s="104"/>
      <c r="D38" s="104"/>
      <c r="E38" s="104"/>
      <c r="F38" s="104"/>
      <c r="G38" s="104"/>
      <c r="H38" s="104"/>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5"/>
  <dimension ref="A1:F26"/>
  <sheetViews>
    <sheetView workbookViewId="0" topLeftCell="A1">
      <selection activeCell="A1" sqref="A1"/>
    </sheetView>
  </sheetViews>
  <sheetFormatPr defaultColWidth="9.140625" defaultRowHeight="12.75"/>
  <cols>
    <col min="1" max="1" width="10.57421875" style="11" customWidth="1"/>
    <col min="2" max="2" width="31.140625" style="13" customWidth="1"/>
  </cols>
  <sheetData>
    <row r="1" ht="12.75">
      <c r="A1" s="29" t="s">
        <v>17</v>
      </c>
    </row>
    <row r="3" spans="1:2" ht="12.75">
      <c r="A3" s="9" t="s">
        <v>47</v>
      </c>
      <c r="B3" s="10" t="s">
        <v>48</v>
      </c>
    </row>
    <row r="4" ht="12.75">
      <c r="B4" s="13" t="s">
        <v>49</v>
      </c>
    </row>
    <row r="6" spans="1:2" ht="12.75">
      <c r="A6" s="11" t="s">
        <v>50</v>
      </c>
      <c r="B6">
        <v>878</v>
      </c>
    </row>
    <row r="8" spans="1:2" ht="12.75">
      <c r="A8" s="11" t="s">
        <v>51</v>
      </c>
      <c r="B8">
        <v>853</v>
      </c>
    </row>
    <row r="10" spans="1:2" ht="12.75" customHeight="1">
      <c r="A10" s="11" t="s">
        <v>52</v>
      </c>
      <c r="B10" s="57">
        <v>843</v>
      </c>
    </row>
    <row r="11" ht="12.75" customHeight="1">
      <c r="B11" s="57"/>
    </row>
    <row r="12" spans="1:2" ht="12.75" customHeight="1">
      <c r="A12" s="11" t="s">
        <v>53</v>
      </c>
      <c r="B12" s="57">
        <v>788</v>
      </c>
    </row>
    <row r="13" ht="12.75" customHeight="1">
      <c r="B13" s="57"/>
    </row>
    <row r="14" spans="1:2" ht="12.75">
      <c r="A14" s="11" t="s">
        <v>54</v>
      </c>
      <c r="B14" s="57">
        <v>833</v>
      </c>
    </row>
    <row r="15" ht="12.75">
      <c r="B15" s="57"/>
    </row>
    <row r="16" spans="1:2" ht="12.75">
      <c r="A16" s="11" t="s">
        <v>55</v>
      </c>
      <c r="B16" s="57">
        <v>848</v>
      </c>
    </row>
    <row r="17" ht="12.75">
      <c r="B17" s="57"/>
    </row>
    <row r="18" spans="1:2" ht="12.75">
      <c r="A18" s="11">
        <v>2008</v>
      </c>
      <c r="B18" s="58">
        <v>921</v>
      </c>
    </row>
    <row r="19" spans="1:2" ht="12.75">
      <c r="A19" s="16">
        <v>2009</v>
      </c>
      <c r="B19" s="59">
        <v>1023</v>
      </c>
    </row>
    <row r="20" spans="1:2" ht="12.75">
      <c r="A20" s="9">
        <v>2010</v>
      </c>
      <c r="B20" s="60">
        <v>925</v>
      </c>
    </row>
    <row r="21" spans="1:2" ht="12.75">
      <c r="A21" s="16"/>
      <c r="B21" s="61"/>
    </row>
    <row r="22" spans="1:2" ht="12.75">
      <c r="A22" s="16" t="s">
        <v>56</v>
      </c>
      <c r="B22" s="61"/>
    </row>
    <row r="24" spans="1:6" ht="67.5" customHeight="1">
      <c r="A24" s="106" t="s">
        <v>77</v>
      </c>
      <c r="B24" s="107"/>
      <c r="C24" s="107"/>
      <c r="D24" s="107"/>
      <c r="E24" s="107"/>
      <c r="F24" s="107"/>
    </row>
    <row r="25" spans="1:6" ht="12.75">
      <c r="A25" s="19"/>
      <c r="B25" s="28"/>
      <c r="C25" s="20"/>
      <c r="D25" s="20"/>
      <c r="E25" s="20"/>
      <c r="F25" s="20"/>
    </row>
    <row r="26" spans="1:6" ht="54" customHeight="1">
      <c r="A26" s="98" t="s">
        <v>76</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7"/>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62" customWidth="1"/>
    <col min="6" max="6" width="15.28125" style="0" customWidth="1"/>
    <col min="10" max="10" width="10.00390625" style="0" bestFit="1" customWidth="1"/>
  </cols>
  <sheetData>
    <row r="1" ht="12.75">
      <c r="A1" s="1" t="s">
        <v>19</v>
      </c>
    </row>
    <row r="3" spans="1:3" ht="39.75" customHeight="1">
      <c r="A3" s="63" t="s">
        <v>57</v>
      </c>
      <c r="B3" s="23" t="s">
        <v>58</v>
      </c>
      <c r="C3" s="23" t="s">
        <v>59</v>
      </c>
    </row>
    <row r="4" spans="2:3" ht="12.75">
      <c r="B4" s="12" t="s">
        <v>49</v>
      </c>
      <c r="C4" s="64" t="s">
        <v>35</v>
      </c>
    </row>
    <row r="5" ht="12.75">
      <c r="J5" s="14"/>
    </row>
    <row r="6" spans="1:5" ht="12.75">
      <c r="A6" t="s">
        <v>60</v>
      </c>
      <c r="B6" s="30">
        <v>19</v>
      </c>
      <c r="C6" s="30">
        <f>(B6/1237.228)*100</f>
        <v>1.5356910771498866</v>
      </c>
      <c r="E6" s="65"/>
    </row>
    <row r="8" spans="1:5" ht="12.75">
      <c r="A8" t="s">
        <v>61</v>
      </c>
      <c r="B8" s="14">
        <v>907</v>
      </c>
      <c r="C8" s="30">
        <f>(B8/5671.46)*100</f>
        <v>15.992354702316511</v>
      </c>
      <c r="E8" s="65"/>
    </row>
    <row r="9" spans="1:10" ht="12.75">
      <c r="A9" s="66" t="s">
        <v>62</v>
      </c>
      <c r="B9" s="30">
        <v>578</v>
      </c>
      <c r="C9" s="67">
        <f>(B9/3710.926408)*100</f>
        <v>15.575625502945842</v>
      </c>
      <c r="J9" s="14"/>
    </row>
    <row r="10" spans="1:10" ht="12.75">
      <c r="A10" s="66" t="s">
        <v>63</v>
      </c>
      <c r="B10" s="30">
        <v>53</v>
      </c>
      <c r="C10" s="67">
        <f>(B10/581.480994)*100</f>
        <v>9.114657322746476</v>
      </c>
      <c r="E10" s="68"/>
      <c r="J10" s="14"/>
    </row>
    <row r="11" spans="1:10" ht="12.75">
      <c r="A11" s="66" t="s">
        <v>64</v>
      </c>
      <c r="B11" s="30">
        <v>37</v>
      </c>
      <c r="C11" s="67">
        <f>(B11/472.05677)*100</f>
        <v>7.838040327225898</v>
      </c>
      <c r="E11" s="68"/>
      <c r="J11" s="14"/>
    </row>
    <row r="12" spans="1:10" ht="12.75">
      <c r="A12" s="69" t="s">
        <v>65</v>
      </c>
      <c r="B12" s="70">
        <v>239</v>
      </c>
      <c r="C12" s="71">
        <f>(B12/807.107478)*100</f>
        <v>29.611917435362926</v>
      </c>
      <c r="E12" s="68"/>
      <c r="J12" s="14"/>
    </row>
    <row r="13" spans="1:10" ht="12.75">
      <c r="A13" s="21"/>
      <c r="B13" s="70"/>
      <c r="C13" s="70"/>
      <c r="J13" s="14"/>
    </row>
    <row r="14" spans="1:10" s="1" customFormat="1" ht="12.75">
      <c r="A14" s="72" t="s">
        <v>66</v>
      </c>
      <c r="B14" s="73">
        <v>925</v>
      </c>
      <c r="C14" s="74">
        <f>(B14/6908.688)*100</f>
        <v>13.388938681266255</v>
      </c>
      <c r="E14" s="65"/>
      <c r="H14"/>
      <c r="I14"/>
      <c r="J14" s="14"/>
    </row>
    <row r="16" spans="1:6" s="62" customFormat="1" ht="12.75" customHeight="1">
      <c r="A16" s="109" t="s">
        <v>67</v>
      </c>
      <c r="B16" s="109"/>
      <c r="C16" s="109"/>
      <c r="D16" s="109"/>
      <c r="E16" s="75"/>
      <c r="F16" s="75"/>
    </row>
    <row r="18" spans="1:6" ht="54" customHeight="1">
      <c r="A18" s="108" t="s">
        <v>78</v>
      </c>
      <c r="B18" s="108"/>
      <c r="C18" s="108"/>
      <c r="D18" s="108"/>
      <c r="E18" s="108"/>
      <c r="F18" s="54"/>
    </row>
    <row r="19" spans="1:5" ht="12.75">
      <c r="A19" s="20"/>
      <c r="B19" s="20"/>
      <c r="C19" s="76"/>
      <c r="D19" s="20"/>
      <c r="E19" s="20"/>
    </row>
    <row r="20" spans="1:6" ht="54.75" customHeight="1">
      <c r="A20" s="108" t="s">
        <v>79</v>
      </c>
      <c r="B20" s="108"/>
      <c r="C20" s="108"/>
      <c r="D20" s="108"/>
      <c r="E20" s="108"/>
      <c r="F20" s="54"/>
    </row>
    <row r="22" spans="2:3" ht="12.75" customHeight="1">
      <c r="B22" s="62"/>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intern2</dc:creator>
  <cp:keywords/>
  <dc:description/>
  <cp:lastModifiedBy>Janet Larsen</cp:lastModifiedBy>
  <cp:lastPrinted>2011-02-23T15:08:18Z</cp:lastPrinted>
  <dcterms:created xsi:type="dcterms:W3CDTF">2010-12-22T16:21:18Z</dcterms:created>
  <dcterms:modified xsi:type="dcterms:W3CDTF">2011-02-23T15:20:54Z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